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wcromer\Downloads\"/>
    </mc:Choice>
  </mc:AlternateContent>
  <bookViews>
    <workbookView xWindow="480" yWindow="210" windowWidth="27795" windowHeight="12015"/>
  </bookViews>
  <sheets>
    <sheet name="F13 ALL SI " sheetId="1" r:id="rId1"/>
    <sheet name="Dahlonega" sheetId="2" r:id="rId2"/>
    <sheet name="Gainesville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62913"/>
</workbook>
</file>

<file path=xl/calcChain.xml><?xml version="1.0" encoding="utf-8"?>
<calcChain xmlns="http://schemas.openxmlformats.org/spreadsheetml/2006/main">
  <c r="H13" i="1" l="1"/>
  <c r="D15" i="1"/>
  <c r="L30" i="2"/>
  <c r="L28" i="2"/>
  <c r="J20" i="2"/>
  <c r="K20" i="2" s="1"/>
  <c r="H20" i="2"/>
  <c r="I20" i="2" s="1"/>
  <c r="G20" i="2"/>
  <c r="F20" i="2"/>
  <c r="D20" i="2"/>
  <c r="E20" i="2" s="1"/>
  <c r="B20" i="2"/>
  <c r="C20" i="2" s="1"/>
  <c r="J19" i="2"/>
  <c r="K19" i="2" s="1"/>
  <c r="H19" i="2"/>
  <c r="I19" i="2" s="1"/>
  <c r="F19" i="2"/>
  <c r="G19" i="2" s="1"/>
  <c r="D19" i="2"/>
  <c r="E19" i="2" s="1"/>
  <c r="B19" i="2"/>
  <c r="C19" i="2" s="1"/>
  <c r="L18" i="2"/>
  <c r="N18" i="2" s="1"/>
  <c r="K18" i="2"/>
  <c r="I18" i="2"/>
  <c r="G18" i="2"/>
  <c r="E18" i="2"/>
  <c r="C18" i="2"/>
  <c r="L17" i="2"/>
  <c r="K17" i="2"/>
  <c r="I17" i="2"/>
  <c r="G17" i="2"/>
  <c r="E17" i="2"/>
  <c r="C17" i="2"/>
  <c r="L16" i="2"/>
  <c r="N16" i="2" s="1"/>
  <c r="K16" i="2"/>
  <c r="I16" i="2"/>
  <c r="G16" i="2"/>
  <c r="E16" i="2"/>
  <c r="C16" i="2"/>
  <c r="N15" i="2"/>
  <c r="L15" i="2"/>
  <c r="K15" i="2"/>
  <c r="I15" i="2"/>
  <c r="G15" i="2"/>
  <c r="E15" i="2"/>
  <c r="C15" i="2"/>
  <c r="L14" i="2"/>
  <c r="N14" i="2" s="1"/>
  <c r="K14" i="2"/>
  <c r="I14" i="2"/>
  <c r="G14" i="2"/>
  <c r="E14" i="2"/>
  <c r="C14" i="2"/>
  <c r="L13" i="2"/>
  <c r="L19" i="2" s="1"/>
  <c r="K13" i="2"/>
  <c r="I13" i="2"/>
  <c r="G13" i="2"/>
  <c r="E13" i="2"/>
  <c r="C13" i="2"/>
  <c r="M11" i="2"/>
  <c r="O11" i="2" s="1"/>
  <c r="L23" i="2" s="1"/>
  <c r="B10" i="2"/>
  <c r="L28" i="3"/>
  <c r="J18" i="3"/>
  <c r="J18" i="1" s="1"/>
  <c r="H18" i="3"/>
  <c r="H18" i="1" s="1"/>
  <c r="F18" i="3"/>
  <c r="F18" i="1" s="1"/>
  <c r="D18" i="3"/>
  <c r="D18" i="1" s="1"/>
  <c r="B18" i="3"/>
  <c r="B18" i="1" s="1"/>
  <c r="J17" i="3"/>
  <c r="J17" i="1" s="1"/>
  <c r="H17" i="3"/>
  <c r="H17" i="1" s="1"/>
  <c r="F17" i="3"/>
  <c r="F17" i="1" s="1"/>
  <c r="D17" i="3"/>
  <c r="D17" i="1" s="1"/>
  <c r="B17" i="3"/>
  <c r="B17" i="1" s="1"/>
  <c r="J16" i="3"/>
  <c r="J16" i="1" s="1"/>
  <c r="H16" i="3"/>
  <c r="H16" i="1" s="1"/>
  <c r="F16" i="3"/>
  <c r="F20" i="3" s="1"/>
  <c r="D16" i="3"/>
  <c r="D16" i="1" s="1"/>
  <c r="B16" i="3"/>
  <c r="J15" i="3"/>
  <c r="J15" i="1" s="1"/>
  <c r="H15" i="3"/>
  <c r="H15" i="1" s="1"/>
  <c r="F15" i="3"/>
  <c r="F15" i="1" s="1"/>
  <c r="D15" i="3"/>
  <c r="B15" i="3"/>
  <c r="B15" i="1" s="1"/>
  <c r="J14" i="3"/>
  <c r="J14" i="1" s="1"/>
  <c r="H14" i="3"/>
  <c r="F14" i="3"/>
  <c r="F14" i="1" s="1"/>
  <c r="D14" i="3"/>
  <c r="D14" i="1" s="1"/>
  <c r="B14" i="3"/>
  <c r="B14" i="1" s="1"/>
  <c r="J13" i="3"/>
  <c r="J13" i="1" s="1"/>
  <c r="H13" i="3"/>
  <c r="F13" i="3"/>
  <c r="F13" i="1" s="1"/>
  <c r="D13" i="3"/>
  <c r="D19" i="3" s="1"/>
  <c r="B13" i="3"/>
  <c r="B13" i="1" s="1"/>
  <c r="M19" i="2" l="1"/>
  <c r="M15" i="2"/>
  <c r="M16" i="2"/>
  <c r="L20" i="2"/>
  <c r="M20" i="2" s="1"/>
  <c r="B20" i="3"/>
  <c r="O18" i="2"/>
  <c r="L25" i="2"/>
  <c r="D13" i="1"/>
  <c r="F16" i="1"/>
  <c r="B16" i="1"/>
  <c r="H14" i="1"/>
  <c r="H19" i="1" s="1"/>
  <c r="I11" i="3"/>
  <c r="I17" i="3" s="1"/>
  <c r="L15" i="3"/>
  <c r="N15" i="3" s="1"/>
  <c r="K17" i="3"/>
  <c r="K11" i="3"/>
  <c r="K16" i="3" s="1"/>
  <c r="O15" i="2"/>
  <c r="O14" i="2"/>
  <c r="L26" i="2"/>
  <c r="M17" i="2"/>
  <c r="O16" i="2"/>
  <c r="N17" i="2"/>
  <c r="O17" i="2" s="1"/>
  <c r="M18" i="2"/>
  <c r="M13" i="2"/>
  <c r="L29" i="2"/>
  <c r="L31" i="2" s="1"/>
  <c r="N13" i="2"/>
  <c r="M14" i="2"/>
  <c r="E19" i="3"/>
  <c r="I16" i="3"/>
  <c r="K18" i="3"/>
  <c r="K14" i="3"/>
  <c r="K15" i="3"/>
  <c r="E11" i="3"/>
  <c r="E13" i="3" s="1"/>
  <c r="B10" i="3"/>
  <c r="L14" i="3"/>
  <c r="L18" i="3"/>
  <c r="F19" i="3"/>
  <c r="H20" i="3"/>
  <c r="C11" i="3"/>
  <c r="C17" i="3" s="1"/>
  <c r="K13" i="3"/>
  <c r="L13" i="3"/>
  <c r="L17" i="3"/>
  <c r="H19" i="3"/>
  <c r="J20" i="3"/>
  <c r="K20" i="3" s="1"/>
  <c r="G11" i="3"/>
  <c r="G16" i="3" s="1"/>
  <c r="C16" i="3"/>
  <c r="L16" i="3"/>
  <c r="B19" i="3"/>
  <c r="J19" i="3"/>
  <c r="K19" i="3" s="1"/>
  <c r="D20" i="3"/>
  <c r="E20" i="3" s="1"/>
  <c r="J19" i="1"/>
  <c r="F19" i="1"/>
  <c r="D19" i="1"/>
  <c r="B19" i="1"/>
  <c r="C20" i="3" l="1"/>
  <c r="C19" i="3"/>
  <c r="L30" i="3"/>
  <c r="C13" i="3"/>
  <c r="C15" i="3"/>
  <c r="I18" i="3"/>
  <c r="E14" i="3"/>
  <c r="E17" i="3"/>
  <c r="I20" i="3"/>
  <c r="I15" i="3"/>
  <c r="I14" i="3"/>
  <c r="I13" i="3"/>
  <c r="I19" i="3"/>
  <c r="O13" i="2"/>
  <c r="N19" i="2"/>
  <c r="O19" i="2" s="1"/>
  <c r="N20" i="2"/>
  <c r="O20" i="2" s="1"/>
  <c r="N18" i="3"/>
  <c r="G19" i="3"/>
  <c r="N14" i="3"/>
  <c r="M11" i="3"/>
  <c r="M13" i="3" s="1"/>
  <c r="E15" i="3"/>
  <c r="E16" i="3"/>
  <c r="N17" i="3"/>
  <c r="G15" i="3"/>
  <c r="G18" i="3"/>
  <c r="G17" i="3"/>
  <c r="E18" i="3"/>
  <c r="G14" i="3"/>
  <c r="G13" i="3"/>
  <c r="L19" i="3"/>
  <c r="N13" i="3"/>
  <c r="N16" i="3"/>
  <c r="L20" i="3"/>
  <c r="C18" i="3"/>
  <c r="C14" i="3"/>
  <c r="G20" i="3"/>
  <c r="J20" i="1"/>
  <c r="H20" i="1"/>
  <c r="F20" i="1"/>
  <c r="D20" i="1"/>
  <c r="B20" i="1"/>
  <c r="M14" i="3" l="1"/>
  <c r="M20" i="3"/>
  <c r="M16" i="3"/>
  <c r="N20" i="3"/>
  <c r="L25" i="3"/>
  <c r="O11" i="3"/>
  <c r="O13" i="3" s="1"/>
  <c r="M15" i="3"/>
  <c r="L29" i="3"/>
  <c r="L31" i="3" s="1"/>
  <c r="N19" i="3"/>
  <c r="M17" i="3"/>
  <c r="M18" i="3"/>
  <c r="M19" i="3"/>
  <c r="O17" i="3"/>
  <c r="B10" i="1"/>
  <c r="O18" i="3" l="1"/>
  <c r="O14" i="3"/>
  <c r="L23" i="3"/>
  <c r="L26" i="3" s="1"/>
  <c r="O15" i="3"/>
  <c r="O16" i="3"/>
  <c r="O19" i="3"/>
  <c r="O20" i="3"/>
  <c r="K11" i="1"/>
  <c r="I11" i="1"/>
  <c r="G11" i="1"/>
  <c r="E11" i="1"/>
  <c r="C11" i="1"/>
  <c r="C13" i="1" s="1"/>
  <c r="I14" i="1" l="1"/>
  <c r="I13" i="1"/>
  <c r="I18" i="1"/>
  <c r="I17" i="1"/>
  <c r="I16" i="1"/>
  <c r="I15" i="1"/>
  <c r="I19" i="1"/>
  <c r="L30" i="1" l="1"/>
  <c r="I20" i="1" l="1"/>
  <c r="L14" i="1" l="1"/>
  <c r="N14" i="1" s="1"/>
  <c r="L15" i="1"/>
  <c r="N15" i="1" s="1"/>
  <c r="L16" i="1"/>
  <c r="L17" i="1"/>
  <c r="N17" i="1" s="1"/>
  <c r="L18" i="1"/>
  <c r="N18" i="1" s="1"/>
  <c r="L13" i="1"/>
  <c r="N13" i="1" s="1"/>
  <c r="M11" i="1"/>
  <c r="N16" i="1" l="1"/>
  <c r="N20" i="1" s="1"/>
  <c r="L29" i="1"/>
  <c r="L31" i="1" s="1"/>
  <c r="O11" i="1"/>
  <c r="L23" i="1" s="1"/>
  <c r="L25" i="1"/>
  <c r="N19" i="1"/>
  <c r="L19" i="1"/>
  <c r="L20" i="1"/>
  <c r="K18" i="1"/>
  <c r="G18" i="1"/>
  <c r="E18" i="1"/>
  <c r="K17" i="1"/>
  <c r="G17" i="1"/>
  <c r="E17" i="1"/>
  <c r="K16" i="1"/>
  <c r="G16" i="1"/>
  <c r="E16" i="1"/>
  <c r="K15" i="1"/>
  <c r="G15" i="1"/>
  <c r="E15" i="1"/>
  <c r="K14" i="1"/>
  <c r="G14" i="1"/>
  <c r="E14" i="1"/>
  <c r="C18" i="1"/>
  <c r="C17" i="1"/>
  <c r="C16" i="1"/>
  <c r="C15" i="1"/>
  <c r="C14" i="1"/>
  <c r="K13" i="1"/>
  <c r="G13" i="1"/>
  <c r="E13" i="1"/>
  <c r="L28" i="1"/>
  <c r="G19" i="1"/>
  <c r="C19" i="1"/>
  <c r="L26" i="1" l="1"/>
  <c r="K20" i="1"/>
  <c r="G20" i="1"/>
  <c r="E20" i="1"/>
  <c r="K19" i="1"/>
  <c r="E19" i="1"/>
  <c r="C20" i="1"/>
  <c r="M17" i="1"/>
  <c r="M20" i="1" l="1"/>
  <c r="M19" i="1"/>
  <c r="M14" i="1"/>
  <c r="M15" i="1"/>
  <c r="O17" i="1"/>
  <c r="O13" i="1"/>
  <c r="O15" i="1"/>
  <c r="O18" i="1"/>
  <c r="O16" i="1"/>
  <c r="O14" i="1"/>
  <c r="O20" i="1"/>
  <c r="O19" i="1"/>
  <c r="M18" i="1"/>
  <c r="M16" i="1"/>
  <c r="M13" i="1"/>
</calcChain>
</file>

<file path=xl/sharedStrings.xml><?xml version="1.0" encoding="utf-8"?>
<sst xmlns="http://schemas.openxmlformats.org/spreadsheetml/2006/main" count="153" uniqueCount="36">
  <si>
    <t>Grade</t>
  </si>
  <si>
    <t>A</t>
  </si>
  <si>
    <t>B</t>
  </si>
  <si>
    <t>C</t>
  </si>
  <si>
    <t>D</t>
  </si>
  <si>
    <t>Combined A, B, C</t>
  </si>
  <si>
    <t xml:space="preserve">Combined D, F,W </t>
  </si>
  <si>
    <t>Number of SI Sessions Offered During the Term</t>
  </si>
  <si>
    <t>Total Number of Student Attending SI (unduplicated headcount)</t>
  </si>
  <si>
    <t>Total Percentage of Students Attending SI (unduplicated headcount)</t>
  </si>
  <si>
    <t>Total Contact Hours of SI Participating Students</t>
  </si>
  <si>
    <t>Mean Final Course Grade of SI Participants</t>
  </si>
  <si>
    <t>Mean Final Course Grade of Non-SI Participants</t>
  </si>
  <si>
    <t>#</t>
  </si>
  <si>
    <t>%</t>
  </si>
  <si>
    <t xml:space="preserve"># </t>
  </si>
  <si>
    <t>N=</t>
  </si>
  <si>
    <t>15+</t>
  </si>
  <si>
    <t>All SI</t>
  </si>
  <si>
    <t>Total</t>
  </si>
  <si>
    <t>Non</t>
  </si>
  <si>
    <t>SI</t>
  </si>
  <si>
    <t>1-4</t>
  </si>
  <si>
    <t>5-9</t>
  </si>
  <si>
    <t>10-14</t>
  </si>
  <si>
    <t>SI and Non-SI Group Comparison</t>
  </si>
  <si>
    <t>Summary Chart</t>
  </si>
  <si>
    <t xml:space="preserve">*Adapted from the University of North Texas Learning Center; created by Katy Lee Goolsby </t>
  </si>
  <si>
    <t>Total number of sessions estimated: (2 sesson/week*15weeks)</t>
  </si>
  <si>
    <t xml:space="preserve">Total Enrollment </t>
  </si>
  <si>
    <t xml:space="preserve">Difference </t>
  </si>
  <si>
    <t>Mean Size of SI Sessions                                                                                                                                                                                                                (Contact hours divided by total number of SI sessions)</t>
  </si>
  <si>
    <t>W</t>
  </si>
  <si>
    <t>F/WF</t>
  </si>
  <si>
    <t>**I=1 &lt;-- check back for grade</t>
  </si>
  <si>
    <t>If you need this document in another format, please email Emily Cook at emily.cook@ung.edu or call 678-717-3476.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</si>
</sst>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/>
    <xf numFmtId="0" fontId="1" fillId="2" borderId="0" xfId="0" applyFont="1" applyFill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/>
    <xf numFmtId="0" fontId="0" fillId="3" borderId="0" xfId="0" applyFill="1" applyAlignment="1">
      <alignment wrapText="1"/>
    </xf>
    <xf numFmtId="0" fontId="0" fillId="0" borderId="0" xfId="0" applyBorder="1" applyAlignment="1"/>
    <xf numFmtId="0" fontId="0" fillId="0" borderId="0" xfId="0" applyBorder="1"/>
    <xf numFmtId="0" fontId="0" fillId="3" borderId="1" xfId="0" applyFill="1" applyBorder="1" applyAlignment="1">
      <alignment wrapText="1"/>
    </xf>
    <xf numFmtId="0" fontId="1" fillId="2" borderId="2" xfId="0" applyFont="1" applyFill="1" applyBorder="1" applyAlignment="1"/>
    <xf numFmtId="0" fontId="1" fillId="0" borderId="2" xfId="0" applyFont="1" applyBorder="1" applyAlignment="1"/>
    <xf numFmtId="9" fontId="0" fillId="2" borderId="1" xfId="0" applyNumberFormat="1" applyFill="1" applyBorder="1" applyAlignment="1">
      <alignment wrapText="1"/>
    </xf>
    <xf numFmtId="9" fontId="0" fillId="3" borderId="1" xfId="0" applyNumberFormat="1" applyFill="1" applyBorder="1" applyAlignment="1">
      <alignment wrapText="1"/>
    </xf>
    <xf numFmtId="9" fontId="0" fillId="0" borderId="1" xfId="0" applyNumberFormat="1" applyBorder="1" applyAlignment="1"/>
    <xf numFmtId="0" fontId="2" fillId="0" borderId="0" xfId="0" applyFont="1" applyAlignment="1"/>
    <xf numFmtId="2" fontId="0" fillId="0" borderId="1" xfId="0" applyNumberFormat="1" applyBorder="1" applyAlignment="1"/>
    <xf numFmtId="0" fontId="1" fillId="0" borderId="2" xfId="0" applyFont="1" applyFill="1" applyBorder="1" applyAlignment="1"/>
    <xf numFmtId="0" fontId="3" fillId="0" borderId="0" xfId="0" applyFont="1"/>
    <xf numFmtId="0" fontId="0" fillId="0" borderId="1" xfId="0" applyFill="1" applyBorder="1" applyAlignment="1"/>
    <xf numFmtId="0" fontId="0" fillId="0" borderId="0" xfId="0" applyFill="1" applyBorder="1"/>
    <xf numFmtId="0" fontId="3" fillId="0" borderId="0" xfId="0" applyFont="1" applyFill="1" applyBorder="1"/>
    <xf numFmtId="0" fontId="1" fillId="0" borderId="0" xfId="0" applyFont="1" applyFill="1" applyBorder="1" applyAlignment="1"/>
    <xf numFmtId="0" fontId="0" fillId="0" borderId="0" xfId="0" applyFill="1" applyBorder="1" applyAlignment="1">
      <alignment wrapText="1"/>
    </xf>
    <xf numFmtId="9" fontId="0" fillId="0" borderId="0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9" fontId="0" fillId="0" borderId="1" xfId="0" applyNumberFormat="1" applyFill="1" applyBorder="1" applyAlignment="1">
      <alignment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 wrapText="1"/>
    </xf>
    <xf numFmtId="0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3" borderId="6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123824</xdr:rowOff>
    </xdr:from>
    <xdr:to>
      <xdr:col>12</xdr:col>
      <xdr:colOff>381000</xdr:colOff>
      <xdr:row>5</xdr:row>
      <xdr:rowOff>133349</xdr:rowOff>
    </xdr:to>
    <xdr:sp macro="" textlink="">
      <xdr:nvSpPr>
        <xdr:cNvPr id="2" name="TextBox 1"/>
        <xdr:cNvSpPr txBox="1"/>
      </xdr:nvSpPr>
      <xdr:spPr>
        <a:xfrm>
          <a:off x="123825" y="123824"/>
          <a:ext cx="757237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Institution:</a:t>
          </a:r>
          <a:r>
            <a:rPr lang="en-US" sz="1100" baseline="0"/>
            <a:t> University of North Georgia			Instructor: All</a:t>
          </a:r>
        </a:p>
        <a:p>
          <a:r>
            <a:rPr lang="en-US" sz="1100" baseline="0"/>
            <a:t>Term/Year: Fall 2013</a:t>
          </a:r>
        </a:p>
        <a:p>
          <a:r>
            <a:rPr lang="en-US" sz="1100" baseline="0"/>
            <a:t>SI Facilitator:  All</a:t>
          </a:r>
        </a:p>
        <a:p>
          <a:r>
            <a:rPr lang="en-US" sz="1100" baseline="0"/>
            <a:t>Course: All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123824</xdr:rowOff>
    </xdr:from>
    <xdr:to>
      <xdr:col>12</xdr:col>
      <xdr:colOff>381000</xdr:colOff>
      <xdr:row>5</xdr:row>
      <xdr:rowOff>133349</xdr:rowOff>
    </xdr:to>
    <xdr:sp macro="" textlink="">
      <xdr:nvSpPr>
        <xdr:cNvPr id="2" name="TextBox 1"/>
        <xdr:cNvSpPr txBox="1"/>
      </xdr:nvSpPr>
      <xdr:spPr>
        <a:xfrm>
          <a:off x="123825" y="123824"/>
          <a:ext cx="8667750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Institution:</a:t>
          </a:r>
          <a:r>
            <a:rPr lang="en-US" sz="1100" baseline="0"/>
            <a:t> University of North Georgia			Instructor: N/A</a:t>
          </a:r>
        </a:p>
        <a:p>
          <a:r>
            <a:rPr lang="en-US" sz="1100" baseline="0"/>
            <a:t>Term/Year: Fall 13</a:t>
          </a:r>
        </a:p>
        <a:p>
          <a:r>
            <a:rPr lang="en-US" sz="1100" baseline="0"/>
            <a:t>SI Facilitator:  N/A</a:t>
          </a:r>
        </a:p>
        <a:p>
          <a:r>
            <a:rPr lang="en-US" sz="1100" baseline="0"/>
            <a:t>Course: All Dahlonega SI Courses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123824</xdr:rowOff>
    </xdr:from>
    <xdr:to>
      <xdr:col>12</xdr:col>
      <xdr:colOff>381000</xdr:colOff>
      <xdr:row>5</xdr:row>
      <xdr:rowOff>133349</xdr:rowOff>
    </xdr:to>
    <xdr:sp macro="" textlink="">
      <xdr:nvSpPr>
        <xdr:cNvPr id="2" name="TextBox 1"/>
        <xdr:cNvSpPr txBox="1"/>
      </xdr:nvSpPr>
      <xdr:spPr>
        <a:xfrm>
          <a:off x="123825" y="123824"/>
          <a:ext cx="8667750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Institution:</a:t>
          </a:r>
          <a:r>
            <a:rPr lang="en-US" sz="1100" baseline="0"/>
            <a:t> University of North Georgia			Instructor: All</a:t>
          </a:r>
        </a:p>
        <a:p>
          <a:r>
            <a:rPr lang="en-US" sz="1100" baseline="0"/>
            <a:t>Term/Year: Fall 2013</a:t>
          </a:r>
        </a:p>
        <a:p>
          <a:r>
            <a:rPr lang="en-US" sz="1100" baseline="0"/>
            <a:t>SI Facilitator:  All-Gainesville</a:t>
          </a:r>
        </a:p>
        <a:p>
          <a:r>
            <a:rPr lang="en-US" sz="1100" baseline="0"/>
            <a:t>Course: All 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inesville/6365_Thomas_CHEM12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Gainesville/8254_8255_Mook_BIOL1107K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Gainesville/5961_Ouzts_HIST211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Gainesville/6174_EdlemanYoung_ENGL%20110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Gainesville/6191_6175_6018_Cooke_ENGL110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Gainesville/Gainesville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ainesville/6382_Thomas_CHEM12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Gainesville/6416_Black_ENGL%2011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Gainesville/6424_Black_ENGL%2011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Gainesville/7475_Mayhew_BIOL1107K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Gainesville/7476_7478_7482_7477_Drumtra_BIOL1107K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Gainesville/7481_7479_Blachly_BIOL1107K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Gainesville/7483_7485_Lampert_BIOL1108K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Gainesville/7489_7490_Hyslop_BIOL1108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3">
          <cell r="B13">
            <v>7</v>
          </cell>
        </row>
        <row r="14">
          <cell r="B14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3">
          <cell r="B13">
            <v>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N5961"/>
      <sheetName val="CRN6259"/>
      <sheetName val="Combined"/>
    </sheetNames>
    <sheetDataSet>
      <sheetData sheetId="0"/>
      <sheetData sheetId="1"/>
      <sheetData sheetId="2">
        <row r="13">
          <cell r="B13">
            <v>1</v>
          </cell>
        </row>
        <row r="14">
          <cell r="B14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3">
          <cell r="B13">
            <v>3</v>
          </cell>
        </row>
        <row r="14">
          <cell r="B14">
            <v>11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3">
          <cell r="B13">
            <v>24</v>
          </cell>
        </row>
        <row r="14">
          <cell r="B14">
            <v>44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inesville_All"/>
      <sheetName val="Thomas_CHEM1211"/>
      <sheetName val="Thomas_CHEM1212"/>
      <sheetName val="Black_ENGL1101"/>
      <sheetName val="Black_ENGL11012"/>
      <sheetName val="Mayhew_BIOL1107K"/>
      <sheetName val="Drumtra_BIOL1107K"/>
      <sheetName val="Blachly_BIOL1107K"/>
      <sheetName val="Lampert_BIOL1108K"/>
      <sheetName val="Hyslop_BIOL1108K"/>
      <sheetName val="Mook_BIOL1107K"/>
      <sheetName val="Ouzts_HIST2111"/>
      <sheetName val="Cooke_ENGL1101"/>
      <sheetName val="Edelman-Young_ENGL1101"/>
    </sheetNames>
    <sheetDataSet>
      <sheetData sheetId="0"/>
      <sheetData sheetId="1">
        <row r="13">
          <cell r="D13">
            <v>6</v>
          </cell>
          <cell r="F13">
            <v>1</v>
          </cell>
          <cell r="H13">
            <v>2</v>
          </cell>
          <cell r="J13">
            <v>0</v>
          </cell>
        </row>
        <row r="14">
          <cell r="D14">
            <v>2</v>
          </cell>
          <cell r="F14">
            <v>1</v>
          </cell>
          <cell r="H14">
            <v>1</v>
          </cell>
          <cell r="J14">
            <v>0</v>
          </cell>
        </row>
        <row r="15">
          <cell r="B15">
            <v>0</v>
          </cell>
          <cell r="D15">
            <v>9</v>
          </cell>
          <cell r="F15">
            <v>2</v>
          </cell>
          <cell r="H15">
            <v>0</v>
          </cell>
          <cell r="J15">
            <v>0</v>
          </cell>
        </row>
        <row r="16">
          <cell r="B16">
            <v>1</v>
          </cell>
          <cell r="D16">
            <v>3</v>
          </cell>
          <cell r="F16">
            <v>0</v>
          </cell>
          <cell r="H16">
            <v>0</v>
          </cell>
          <cell r="J16">
            <v>0</v>
          </cell>
        </row>
        <row r="17">
          <cell r="B17">
            <v>0</v>
          </cell>
          <cell r="D17">
            <v>0</v>
          </cell>
          <cell r="F17">
            <v>1</v>
          </cell>
          <cell r="H17">
            <v>0</v>
          </cell>
          <cell r="J17">
            <v>0</v>
          </cell>
        </row>
        <row r="18">
          <cell r="B18">
            <v>7</v>
          </cell>
          <cell r="D18">
            <v>1</v>
          </cell>
          <cell r="F18">
            <v>0</v>
          </cell>
          <cell r="H18">
            <v>0</v>
          </cell>
          <cell r="J18">
            <v>0</v>
          </cell>
        </row>
      </sheetData>
      <sheetData sheetId="2">
        <row r="13">
          <cell r="D13">
            <v>2</v>
          </cell>
          <cell r="F13">
            <v>1</v>
          </cell>
          <cell r="H13"/>
          <cell r="J13"/>
        </row>
        <row r="14">
          <cell r="D14">
            <v>4</v>
          </cell>
          <cell r="F14">
            <v>3</v>
          </cell>
          <cell r="H14">
            <v>1</v>
          </cell>
          <cell r="J14"/>
        </row>
        <row r="15">
          <cell r="B15">
            <v>2</v>
          </cell>
          <cell r="D15">
            <v>1</v>
          </cell>
          <cell r="F15">
            <v>2</v>
          </cell>
          <cell r="H15">
            <v>2</v>
          </cell>
          <cell r="J15"/>
        </row>
        <row r="16">
          <cell r="B16">
            <v>3</v>
          </cell>
          <cell r="D16">
            <v>2</v>
          </cell>
          <cell r="F16">
            <v>2</v>
          </cell>
          <cell r="H16">
            <v>1</v>
          </cell>
          <cell r="J16">
            <v>1</v>
          </cell>
        </row>
        <row r="17">
          <cell r="B17">
            <v>1</v>
          </cell>
          <cell r="D17"/>
          <cell r="F17"/>
          <cell r="H17"/>
          <cell r="J17"/>
        </row>
        <row r="18">
          <cell r="B18">
            <v>2</v>
          </cell>
          <cell r="D18"/>
          <cell r="F18">
            <v>1</v>
          </cell>
          <cell r="H18"/>
          <cell r="J18"/>
        </row>
      </sheetData>
      <sheetData sheetId="3">
        <row r="13">
          <cell r="D13">
            <v>1</v>
          </cell>
          <cell r="F13">
            <v>0</v>
          </cell>
          <cell r="H13">
            <v>1</v>
          </cell>
          <cell r="J13">
            <v>0</v>
          </cell>
        </row>
        <row r="14">
          <cell r="D14">
            <v>1</v>
          </cell>
          <cell r="F14">
            <v>0</v>
          </cell>
          <cell r="H14">
            <v>0</v>
          </cell>
          <cell r="J14">
            <v>0</v>
          </cell>
        </row>
        <row r="15">
          <cell r="B15">
            <v>4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</row>
        <row r="16">
          <cell r="B16">
            <v>0</v>
          </cell>
          <cell r="D16">
            <v>0</v>
          </cell>
          <cell r="F16">
            <v>0</v>
          </cell>
          <cell r="H16">
            <v>0</v>
          </cell>
          <cell r="J16">
            <v>0</v>
          </cell>
        </row>
        <row r="17">
          <cell r="B17">
            <v>3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</row>
        <row r="18">
          <cell r="B18">
            <v>1</v>
          </cell>
          <cell r="D18">
            <v>0</v>
          </cell>
          <cell r="F18">
            <v>0</v>
          </cell>
          <cell r="H18">
            <v>0</v>
          </cell>
          <cell r="J18">
            <v>0</v>
          </cell>
        </row>
      </sheetData>
      <sheetData sheetId="4">
        <row r="13">
          <cell r="D13">
            <v>0</v>
          </cell>
          <cell r="F13">
            <v>0</v>
          </cell>
          <cell r="H13">
            <v>0</v>
          </cell>
          <cell r="J13">
            <v>1</v>
          </cell>
        </row>
        <row r="14">
          <cell r="D14">
            <v>2</v>
          </cell>
          <cell r="F14">
            <v>1</v>
          </cell>
          <cell r="H14">
            <v>0</v>
          </cell>
          <cell r="J14">
            <v>0</v>
          </cell>
        </row>
        <row r="15">
          <cell r="B15">
            <v>3</v>
          </cell>
          <cell r="D15">
            <v>1</v>
          </cell>
          <cell r="F15">
            <v>0</v>
          </cell>
          <cell r="H15">
            <v>0</v>
          </cell>
          <cell r="J15">
            <v>0</v>
          </cell>
        </row>
        <row r="16">
          <cell r="B16">
            <v>0</v>
          </cell>
          <cell r="D16">
            <v>0</v>
          </cell>
          <cell r="F16">
            <v>0</v>
          </cell>
          <cell r="H16">
            <v>0</v>
          </cell>
          <cell r="J16">
            <v>0</v>
          </cell>
        </row>
        <row r="17">
          <cell r="B17">
            <v>5</v>
          </cell>
          <cell r="D17">
            <v>0</v>
          </cell>
          <cell r="F17">
            <v>1</v>
          </cell>
          <cell r="H17">
            <v>0</v>
          </cell>
          <cell r="J17">
            <v>0</v>
          </cell>
        </row>
        <row r="18">
          <cell r="B18">
            <v>0</v>
          </cell>
          <cell r="D18">
            <v>0</v>
          </cell>
          <cell r="F18">
            <v>0</v>
          </cell>
          <cell r="H18">
            <v>0</v>
          </cell>
          <cell r="J18">
            <v>0</v>
          </cell>
        </row>
      </sheetData>
      <sheetData sheetId="5">
        <row r="13">
          <cell r="D13">
            <v>3</v>
          </cell>
          <cell r="F13"/>
          <cell r="H13">
            <v>4</v>
          </cell>
          <cell r="J13"/>
        </row>
        <row r="14">
          <cell r="D14"/>
          <cell r="F14"/>
          <cell r="H14"/>
          <cell r="J14"/>
        </row>
        <row r="15">
          <cell r="B15">
            <v>2</v>
          </cell>
          <cell r="D15"/>
          <cell r="F15"/>
          <cell r="H15"/>
          <cell r="J15"/>
        </row>
        <row r="16">
          <cell r="B16">
            <v>4</v>
          </cell>
          <cell r="D16"/>
          <cell r="F16"/>
          <cell r="H16"/>
          <cell r="J16"/>
        </row>
        <row r="17">
          <cell r="B17"/>
          <cell r="D17"/>
          <cell r="F17"/>
          <cell r="H17"/>
          <cell r="J17"/>
        </row>
        <row r="18">
          <cell r="B18"/>
          <cell r="D18">
            <v>1</v>
          </cell>
          <cell r="F18"/>
          <cell r="H18"/>
          <cell r="J18"/>
        </row>
      </sheetData>
      <sheetData sheetId="6">
        <row r="13">
          <cell r="D13">
            <v>1</v>
          </cell>
          <cell r="F13"/>
          <cell r="H13"/>
          <cell r="J13">
            <v>0</v>
          </cell>
        </row>
        <row r="14">
          <cell r="D14">
            <v>4</v>
          </cell>
          <cell r="F14"/>
          <cell r="H14">
            <v>3</v>
          </cell>
          <cell r="J14">
            <v>0</v>
          </cell>
        </row>
        <row r="15">
          <cell r="B15">
            <v>12</v>
          </cell>
          <cell r="D15">
            <v>4</v>
          </cell>
          <cell r="F15">
            <v>1</v>
          </cell>
          <cell r="H15"/>
          <cell r="J15">
            <v>0</v>
          </cell>
        </row>
        <row r="16">
          <cell r="B16">
            <v>4</v>
          </cell>
          <cell r="D16"/>
          <cell r="F16"/>
          <cell r="H16"/>
          <cell r="J16">
            <v>0</v>
          </cell>
        </row>
        <row r="17">
          <cell r="B17">
            <v>4</v>
          </cell>
          <cell r="D17">
            <v>1</v>
          </cell>
          <cell r="F17">
            <v>1</v>
          </cell>
          <cell r="H17"/>
          <cell r="J17">
            <v>0</v>
          </cell>
        </row>
        <row r="18">
          <cell r="B18">
            <v>29</v>
          </cell>
          <cell r="D18">
            <v>8</v>
          </cell>
          <cell r="F18">
            <v>1</v>
          </cell>
          <cell r="H18"/>
          <cell r="J18">
            <v>0</v>
          </cell>
        </row>
      </sheetData>
      <sheetData sheetId="7">
        <row r="13">
          <cell r="D13"/>
          <cell r="F13"/>
          <cell r="H13">
            <v>0</v>
          </cell>
          <cell r="J13"/>
        </row>
        <row r="14">
          <cell r="D14">
            <v>2</v>
          </cell>
          <cell r="F14"/>
          <cell r="H14">
            <v>0</v>
          </cell>
          <cell r="J14">
            <v>0</v>
          </cell>
        </row>
        <row r="15">
          <cell r="B15">
            <v>10</v>
          </cell>
          <cell r="D15">
            <v>3</v>
          </cell>
          <cell r="F15">
            <v>1</v>
          </cell>
          <cell r="H15">
            <v>0</v>
          </cell>
          <cell r="J15">
            <v>0</v>
          </cell>
        </row>
        <row r="16">
          <cell r="B16">
            <v>4</v>
          </cell>
          <cell r="D16">
            <v>1</v>
          </cell>
          <cell r="F16">
            <v>1</v>
          </cell>
          <cell r="H16">
            <v>0</v>
          </cell>
          <cell r="J16">
            <v>0</v>
          </cell>
        </row>
        <row r="17">
          <cell r="B17">
            <v>4</v>
          </cell>
          <cell r="D17"/>
          <cell r="F17"/>
          <cell r="H17">
            <v>0</v>
          </cell>
          <cell r="J17">
            <v>0</v>
          </cell>
        </row>
        <row r="18">
          <cell r="B18">
            <v>11</v>
          </cell>
          <cell r="D18">
            <v>3</v>
          </cell>
          <cell r="F18"/>
          <cell r="H18">
            <v>0</v>
          </cell>
          <cell r="J18">
            <v>0</v>
          </cell>
        </row>
      </sheetData>
      <sheetData sheetId="8">
        <row r="13">
          <cell r="D13">
            <v>5</v>
          </cell>
          <cell r="F13"/>
          <cell r="H13">
            <v>0</v>
          </cell>
          <cell r="J13"/>
        </row>
        <row r="14">
          <cell r="D14">
            <v>10</v>
          </cell>
          <cell r="F14">
            <v>2</v>
          </cell>
          <cell r="H14">
            <v>0</v>
          </cell>
          <cell r="J14">
            <v>0</v>
          </cell>
        </row>
        <row r="15">
          <cell r="B15">
            <v>9</v>
          </cell>
          <cell r="D15">
            <v>4</v>
          </cell>
          <cell r="F15">
            <v>1</v>
          </cell>
          <cell r="H15">
            <v>0</v>
          </cell>
          <cell r="J15">
            <v>0</v>
          </cell>
        </row>
        <row r="16">
          <cell r="B16">
            <v>1</v>
          </cell>
          <cell r="D16"/>
          <cell r="F16"/>
          <cell r="H16">
            <v>0</v>
          </cell>
          <cell r="J16">
            <v>0</v>
          </cell>
        </row>
        <row r="17">
          <cell r="B17">
            <v>1</v>
          </cell>
          <cell r="D17"/>
          <cell r="F17"/>
          <cell r="H17">
            <v>0</v>
          </cell>
          <cell r="J17">
            <v>0</v>
          </cell>
        </row>
        <row r="18">
          <cell r="B18">
            <v>2</v>
          </cell>
          <cell r="D18"/>
          <cell r="F18"/>
          <cell r="H18">
            <v>0</v>
          </cell>
          <cell r="J18">
            <v>0</v>
          </cell>
        </row>
      </sheetData>
      <sheetData sheetId="9">
        <row r="13">
          <cell r="D13">
            <v>2</v>
          </cell>
          <cell r="F13">
            <v>0</v>
          </cell>
          <cell r="H13">
            <v>1</v>
          </cell>
          <cell r="J13">
            <v>0</v>
          </cell>
        </row>
        <row r="14">
          <cell r="D14">
            <v>1</v>
          </cell>
          <cell r="F14">
            <v>0</v>
          </cell>
          <cell r="H14">
            <v>1</v>
          </cell>
          <cell r="J14">
            <v>0</v>
          </cell>
        </row>
        <row r="15">
          <cell r="B15">
            <v>6</v>
          </cell>
          <cell r="D15">
            <v>0</v>
          </cell>
          <cell r="F15">
            <v>1</v>
          </cell>
          <cell r="H15">
            <v>1</v>
          </cell>
          <cell r="J15">
            <v>0</v>
          </cell>
        </row>
        <row r="16">
          <cell r="B16">
            <v>0</v>
          </cell>
          <cell r="D16">
            <v>0</v>
          </cell>
          <cell r="F16">
            <v>0</v>
          </cell>
          <cell r="H16">
            <v>1</v>
          </cell>
          <cell r="J16">
            <v>0</v>
          </cell>
        </row>
        <row r="17">
          <cell r="B17">
            <v>0</v>
          </cell>
          <cell r="D17">
            <v>1</v>
          </cell>
          <cell r="F17">
            <v>0</v>
          </cell>
          <cell r="H17">
            <v>0</v>
          </cell>
          <cell r="J17">
            <v>0</v>
          </cell>
        </row>
        <row r="18">
          <cell r="B18">
            <v>10</v>
          </cell>
          <cell r="D18">
            <v>3</v>
          </cell>
          <cell r="F18">
            <v>0</v>
          </cell>
          <cell r="H18">
            <v>0</v>
          </cell>
          <cell r="J18">
            <v>0</v>
          </cell>
        </row>
      </sheetData>
      <sheetData sheetId="10">
        <row r="13">
          <cell r="D13">
            <v>4</v>
          </cell>
          <cell r="F13">
            <v>1</v>
          </cell>
          <cell r="H13">
            <v>1</v>
          </cell>
          <cell r="J13">
            <v>0</v>
          </cell>
        </row>
        <row r="14">
          <cell r="D14">
            <v>11</v>
          </cell>
          <cell r="F14">
            <v>1</v>
          </cell>
          <cell r="H14">
            <v>0</v>
          </cell>
          <cell r="J14">
            <v>0</v>
          </cell>
        </row>
        <row r="15">
          <cell r="B15">
            <v>7</v>
          </cell>
          <cell r="D15">
            <v>4</v>
          </cell>
          <cell r="F15">
            <v>0</v>
          </cell>
          <cell r="H15">
            <v>0</v>
          </cell>
          <cell r="J15">
            <v>0</v>
          </cell>
        </row>
        <row r="16">
          <cell r="B16">
            <v>3</v>
          </cell>
          <cell r="D16">
            <v>3</v>
          </cell>
          <cell r="F16">
            <v>0</v>
          </cell>
          <cell r="H16">
            <v>0</v>
          </cell>
          <cell r="J16">
            <v>0</v>
          </cell>
        </row>
        <row r="17">
          <cell r="B17">
            <v>4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</row>
        <row r="18">
          <cell r="B18">
            <v>5</v>
          </cell>
          <cell r="D18">
            <v>2</v>
          </cell>
          <cell r="F18">
            <v>0</v>
          </cell>
          <cell r="H18">
            <v>0</v>
          </cell>
          <cell r="J18">
            <v>0</v>
          </cell>
        </row>
      </sheetData>
      <sheetData sheetId="11">
        <row r="13">
          <cell r="D13">
            <v>8</v>
          </cell>
          <cell r="F13">
            <v>4</v>
          </cell>
          <cell r="H13">
            <v>0</v>
          </cell>
          <cell r="J13">
            <v>0</v>
          </cell>
        </row>
        <row r="14">
          <cell r="D14">
            <v>9</v>
          </cell>
          <cell r="F14">
            <v>0</v>
          </cell>
          <cell r="H14">
            <v>0</v>
          </cell>
          <cell r="J14">
            <v>0</v>
          </cell>
        </row>
        <row r="15">
          <cell r="B15">
            <v>1</v>
          </cell>
          <cell r="D15">
            <v>4</v>
          </cell>
          <cell r="F15">
            <v>2</v>
          </cell>
          <cell r="H15">
            <v>0</v>
          </cell>
          <cell r="J15">
            <v>0</v>
          </cell>
        </row>
        <row r="16">
          <cell r="B16">
            <v>2</v>
          </cell>
          <cell r="D16">
            <v>6</v>
          </cell>
          <cell r="F16">
            <v>1</v>
          </cell>
          <cell r="H16">
            <v>0</v>
          </cell>
          <cell r="J16">
            <v>0</v>
          </cell>
        </row>
        <row r="17">
          <cell r="B17">
            <v>5</v>
          </cell>
          <cell r="D17">
            <v>6</v>
          </cell>
          <cell r="F17">
            <v>0</v>
          </cell>
          <cell r="H17">
            <v>0</v>
          </cell>
          <cell r="J17">
            <v>0</v>
          </cell>
        </row>
        <row r="18">
          <cell r="B18">
            <v>12</v>
          </cell>
          <cell r="D18">
            <v>2</v>
          </cell>
          <cell r="F18">
            <v>0</v>
          </cell>
          <cell r="H18">
            <v>0</v>
          </cell>
          <cell r="J18">
            <v>0</v>
          </cell>
        </row>
      </sheetData>
      <sheetData sheetId="12">
        <row r="13">
          <cell r="D13">
            <v>5</v>
          </cell>
          <cell r="F13">
            <v>2</v>
          </cell>
          <cell r="H13">
            <v>2</v>
          </cell>
          <cell r="J13">
            <v>0</v>
          </cell>
        </row>
        <row r="14">
          <cell r="D14">
            <v>8</v>
          </cell>
          <cell r="F14">
            <v>0</v>
          </cell>
          <cell r="H14">
            <v>0</v>
          </cell>
          <cell r="J14">
            <v>0</v>
          </cell>
        </row>
        <row r="15">
          <cell r="B15">
            <v>15</v>
          </cell>
          <cell r="D15">
            <v>2</v>
          </cell>
          <cell r="F15">
            <v>0</v>
          </cell>
          <cell r="H15">
            <v>0</v>
          </cell>
          <cell r="J15">
            <v>0</v>
          </cell>
        </row>
        <row r="16">
          <cell r="B16">
            <v>3</v>
          </cell>
          <cell r="D16">
            <v>0</v>
          </cell>
          <cell r="F16">
            <v>0</v>
          </cell>
          <cell r="H16">
            <v>0</v>
          </cell>
          <cell r="J16">
            <v>0</v>
          </cell>
        </row>
        <row r="17">
          <cell r="B17">
            <v>5</v>
          </cell>
          <cell r="D17">
            <v>1</v>
          </cell>
          <cell r="F17">
            <v>0</v>
          </cell>
          <cell r="H17">
            <v>0</v>
          </cell>
          <cell r="J17">
            <v>0</v>
          </cell>
        </row>
        <row r="18">
          <cell r="B18">
            <v>5</v>
          </cell>
          <cell r="D18">
            <v>0</v>
          </cell>
          <cell r="F18">
            <v>0</v>
          </cell>
          <cell r="H18">
            <v>0</v>
          </cell>
          <cell r="J18">
            <v>0</v>
          </cell>
        </row>
      </sheetData>
      <sheetData sheetId="13">
        <row r="13">
          <cell r="D13">
            <v>1</v>
          </cell>
          <cell r="F13"/>
          <cell r="H13">
            <v>2</v>
          </cell>
          <cell r="J13"/>
        </row>
        <row r="14">
          <cell r="D14">
            <v>4</v>
          </cell>
          <cell r="F14"/>
          <cell r="H14">
            <v>2</v>
          </cell>
          <cell r="J14"/>
        </row>
        <row r="15">
          <cell r="B15">
            <v>11</v>
          </cell>
          <cell r="D15">
            <v>2</v>
          </cell>
          <cell r="F15"/>
          <cell r="H15"/>
          <cell r="J15"/>
        </row>
        <row r="16">
          <cell r="B16">
            <v>2</v>
          </cell>
          <cell r="D16"/>
          <cell r="F16"/>
          <cell r="H16"/>
          <cell r="J16"/>
        </row>
        <row r="17">
          <cell r="B17">
            <v>7</v>
          </cell>
          <cell r="D17"/>
          <cell r="F17"/>
          <cell r="H17"/>
          <cell r="J17"/>
        </row>
        <row r="18">
          <cell r="B18">
            <v>4</v>
          </cell>
          <cell r="D18"/>
          <cell r="F18">
            <v>1</v>
          </cell>
          <cell r="H18"/>
          <cell r="J18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3">
          <cell r="B13"/>
        </row>
        <row r="14">
          <cell r="B14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3">
          <cell r="B13">
            <v>6</v>
          </cell>
        </row>
        <row r="14">
          <cell r="B14">
            <v>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3">
          <cell r="B13">
            <v>2</v>
          </cell>
        </row>
        <row r="14">
          <cell r="B14">
            <v>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3">
          <cell r="B13">
            <v>5</v>
          </cell>
        </row>
        <row r="14">
          <cell r="B14">
            <v>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3">
          <cell r="B13">
            <v>6</v>
          </cell>
        </row>
        <row r="14">
          <cell r="B14">
            <v>14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3">
          <cell r="B13">
            <v>1</v>
          </cell>
        </row>
        <row r="14">
          <cell r="B14">
            <v>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3">
          <cell r="B13">
            <v>1</v>
          </cell>
        </row>
        <row r="14">
          <cell r="B14">
            <v>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3">
          <cell r="B13">
            <v>2</v>
          </cell>
        </row>
        <row r="14">
          <cell r="B14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S53"/>
  <sheetViews>
    <sheetView tabSelected="1" topLeftCell="A19" workbookViewId="0">
      <selection activeCell="C48" sqref="C48"/>
    </sheetView>
  </sheetViews>
  <sheetFormatPr defaultRowHeight="15" x14ac:dyDescent="0.25"/>
  <cols>
    <col min="1" max="1" width="20.7109375" customWidth="1"/>
    <col min="3" max="3" width="11.5703125" bestFit="1" customWidth="1"/>
    <col min="5" max="5" width="11.5703125" bestFit="1" customWidth="1"/>
  </cols>
  <sheetData>
    <row r="8" spans="1:15" x14ac:dyDescent="0.25">
      <c r="B8" s="3" t="s">
        <v>25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B9" s="4" t="s">
        <v>20</v>
      </c>
      <c r="C9" s="4"/>
      <c r="D9" s="3" t="s">
        <v>21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x14ac:dyDescent="0.25">
      <c r="B10" s="37">
        <f>SUM(B13:B18)</f>
        <v>645</v>
      </c>
      <c r="C10" s="37"/>
      <c r="D10" s="38" t="s">
        <v>22</v>
      </c>
      <c r="E10" s="38"/>
      <c r="F10" s="38" t="s">
        <v>23</v>
      </c>
      <c r="G10" s="38"/>
      <c r="H10" s="38" t="s">
        <v>24</v>
      </c>
      <c r="I10" s="38"/>
      <c r="J10" s="33" t="s">
        <v>17</v>
      </c>
      <c r="K10" s="33"/>
      <c r="L10" s="33" t="s">
        <v>18</v>
      </c>
      <c r="M10" s="33"/>
      <c r="N10" s="34" t="s">
        <v>19</v>
      </c>
      <c r="O10" s="34"/>
    </row>
    <row r="11" spans="1:15" x14ac:dyDescent="0.25">
      <c r="B11" s="13" t="s">
        <v>16</v>
      </c>
      <c r="C11" s="13">
        <f>SUM(B13:B18)</f>
        <v>645</v>
      </c>
      <c r="D11" s="14" t="s">
        <v>16</v>
      </c>
      <c r="E11" s="20">
        <f>SUM(D13:D18)</f>
        <v>393</v>
      </c>
      <c r="F11" s="14" t="s">
        <v>16</v>
      </c>
      <c r="G11" s="20">
        <f>SUM(F13:F18)</f>
        <v>100</v>
      </c>
      <c r="H11" s="14" t="s">
        <v>16</v>
      </c>
      <c r="I11" s="20">
        <f>SUM(H13:H18)</f>
        <v>54</v>
      </c>
      <c r="J11" s="14" t="s">
        <v>16</v>
      </c>
      <c r="K11" s="20">
        <f>SUM(J13:J18)</f>
        <v>20</v>
      </c>
      <c r="L11" s="13" t="s">
        <v>16</v>
      </c>
      <c r="M11" s="13">
        <f>SUM(E11+G11+I11+K11)</f>
        <v>567</v>
      </c>
      <c r="N11" s="14" t="s">
        <v>16</v>
      </c>
      <c r="O11" s="14">
        <f>SUM(M11+C11)</f>
        <v>1212</v>
      </c>
    </row>
    <row r="12" spans="1:15" x14ac:dyDescent="0.25">
      <c r="A12" s="5" t="s">
        <v>0</v>
      </c>
      <c r="B12" s="6" t="s">
        <v>13</v>
      </c>
      <c r="C12" s="6" t="s">
        <v>14</v>
      </c>
      <c r="D12" s="5" t="s">
        <v>15</v>
      </c>
      <c r="E12" s="5" t="s">
        <v>14</v>
      </c>
      <c r="F12" s="5"/>
      <c r="G12" s="5" t="s">
        <v>14</v>
      </c>
      <c r="H12" s="5" t="s">
        <v>13</v>
      </c>
      <c r="I12" s="5" t="s">
        <v>14</v>
      </c>
      <c r="J12" s="12" t="s">
        <v>13</v>
      </c>
      <c r="K12" s="5" t="s">
        <v>14</v>
      </c>
      <c r="L12" s="6" t="s">
        <v>13</v>
      </c>
      <c r="M12" s="6" t="s">
        <v>14</v>
      </c>
      <c r="N12" s="5" t="s">
        <v>13</v>
      </c>
      <c r="O12" s="5" t="s">
        <v>14</v>
      </c>
    </row>
    <row r="13" spans="1:15" x14ac:dyDescent="0.25">
      <c r="A13" s="5" t="s">
        <v>1</v>
      </c>
      <c r="B13" s="6">
        <f>SUM(Dahlonega!B13+Gainesville!B13)</f>
        <v>78</v>
      </c>
      <c r="C13" s="15">
        <f>SUM(B13/C11)</f>
        <v>0.12093023255813953</v>
      </c>
      <c r="D13" s="12">
        <f>SUM(Dahlonega!D13+Gainesville!D13)</f>
        <v>61</v>
      </c>
      <c r="E13" s="16">
        <f>SUM(D13/E11)</f>
        <v>0.15521628498727735</v>
      </c>
      <c r="F13" s="12">
        <f>SUM(Dahlonega!F13+Gainesville!F13)</f>
        <v>24</v>
      </c>
      <c r="G13" s="16">
        <f>SUM(F13/G11)</f>
        <v>0.24</v>
      </c>
      <c r="H13" s="12">
        <f>SUM(Dahlonega!H13+Gainesville!H13)</f>
        <v>18</v>
      </c>
      <c r="I13" s="16">
        <f>SUM(H13/I11)</f>
        <v>0.33333333333333331</v>
      </c>
      <c r="J13" s="12">
        <f>SUM(Dahlonega!J13+Gainesville!J13)</f>
        <v>11</v>
      </c>
      <c r="K13" s="16">
        <f>SUM(J13/K11)</f>
        <v>0.55000000000000004</v>
      </c>
      <c r="L13" s="6">
        <f>SUM(D13+F13+H13+J13)</f>
        <v>114</v>
      </c>
      <c r="M13" s="15">
        <f>SUM(L13/M11)</f>
        <v>0.20105820105820105</v>
      </c>
      <c r="N13" s="7">
        <f>SUM(L13+B13)</f>
        <v>192</v>
      </c>
      <c r="O13" s="16">
        <f>SUM(N13/O11)</f>
        <v>0.15841584158415842</v>
      </c>
    </row>
    <row r="14" spans="1:15" x14ac:dyDescent="0.25">
      <c r="A14" s="5" t="s">
        <v>2</v>
      </c>
      <c r="B14" s="6">
        <f>SUM(Dahlonega!B14+Gainesville!B14)</f>
        <v>138</v>
      </c>
      <c r="C14" s="15">
        <f>SUM(B14/C11)</f>
        <v>0.21395348837209302</v>
      </c>
      <c r="D14" s="12">
        <f>SUM(Dahlonega!D14+Gainesville!D14)</f>
        <v>120</v>
      </c>
      <c r="E14" s="16">
        <f>SUM(D14/E11)</f>
        <v>0.30534351145038169</v>
      </c>
      <c r="F14" s="12">
        <f>SUM(Dahlonega!F14+Gainesville!F14)</f>
        <v>23</v>
      </c>
      <c r="G14" s="16">
        <f>SUM(F14/G11)</f>
        <v>0.23</v>
      </c>
      <c r="H14" s="12">
        <f>SUM(Dahlonega!H14+Gainesville!H14)</f>
        <v>16</v>
      </c>
      <c r="I14" s="16">
        <f>SUM(H14/I11)</f>
        <v>0.29629629629629628</v>
      </c>
      <c r="J14" s="12">
        <f>SUM(Dahlonega!J14+Gainesville!J14)</f>
        <v>6</v>
      </c>
      <c r="K14" s="16">
        <f>SUM(J14/K11)</f>
        <v>0.3</v>
      </c>
      <c r="L14" s="6">
        <f t="shared" ref="L14:L18" si="0">SUM(D14+F14+H14+J14)</f>
        <v>165</v>
      </c>
      <c r="M14" s="15">
        <f>SUM(L14/M11)</f>
        <v>0.29100529100529099</v>
      </c>
      <c r="N14" s="7">
        <f t="shared" ref="N14:N18" si="1">SUM(L14+B14)</f>
        <v>303</v>
      </c>
      <c r="O14" s="16">
        <f>SUM(N14/O11)</f>
        <v>0.25</v>
      </c>
    </row>
    <row r="15" spans="1:15" x14ac:dyDescent="0.25">
      <c r="A15" s="5" t="s">
        <v>3</v>
      </c>
      <c r="B15" s="6">
        <f>SUM(Dahlonega!B15+Gainesville!B15)</f>
        <v>132</v>
      </c>
      <c r="C15" s="15">
        <f>SUM(B15/C11)</f>
        <v>0.20465116279069767</v>
      </c>
      <c r="D15" s="12">
        <f>SUM(Dahlonega!D15+Gainesville!D15)</f>
        <v>93</v>
      </c>
      <c r="E15" s="16">
        <f>SUM(D15/E11)</f>
        <v>0.23664122137404581</v>
      </c>
      <c r="F15" s="12">
        <f>SUM(Dahlonega!F15+Gainesville!F15)</f>
        <v>29</v>
      </c>
      <c r="G15" s="16">
        <f>SUM(F15/G11)</f>
        <v>0.28999999999999998</v>
      </c>
      <c r="H15" s="12">
        <f>SUM(Dahlonega!H15+Gainesville!H15)</f>
        <v>13</v>
      </c>
      <c r="I15" s="16">
        <f>SUM(H15/I11)</f>
        <v>0.24074074074074073</v>
      </c>
      <c r="J15" s="12">
        <f>SUM(Dahlonega!J15+Gainesville!J15)</f>
        <v>1</v>
      </c>
      <c r="K15" s="16">
        <f>SUM(J15/K11)</f>
        <v>0.05</v>
      </c>
      <c r="L15" s="6">
        <f t="shared" si="0"/>
        <v>136</v>
      </c>
      <c r="M15" s="15">
        <f>SUM(L15/M11)</f>
        <v>0.23985890652557318</v>
      </c>
      <c r="N15" s="7">
        <f t="shared" si="1"/>
        <v>268</v>
      </c>
      <c r="O15" s="16">
        <f>SUM(N15/O11)</f>
        <v>0.22112211221122113</v>
      </c>
    </row>
    <row r="16" spans="1:15" x14ac:dyDescent="0.25">
      <c r="A16" s="5" t="s">
        <v>4</v>
      </c>
      <c r="B16" s="6">
        <f>SUM(Dahlonega!B16+Gainesville!B16)</f>
        <v>64</v>
      </c>
      <c r="C16" s="15">
        <f>SUM(B16/C11)</f>
        <v>9.9224806201550386E-2</v>
      </c>
      <c r="D16" s="12">
        <f>SUM(Dahlonega!D16+Gainesville!D16)</f>
        <v>46</v>
      </c>
      <c r="E16" s="16">
        <f>SUM(D16/E11)</f>
        <v>0.11704834605597965</v>
      </c>
      <c r="F16" s="12">
        <f>SUM(Dahlonega!F16+Gainesville!F16)</f>
        <v>12</v>
      </c>
      <c r="G16" s="16">
        <f>SUM(F16/G11)</f>
        <v>0.12</v>
      </c>
      <c r="H16" s="12">
        <f>SUM(Dahlonega!H16+Gainesville!H16)</f>
        <v>5</v>
      </c>
      <c r="I16" s="16">
        <f>SUM(H16/I11)</f>
        <v>9.2592592592592587E-2</v>
      </c>
      <c r="J16" s="12">
        <f>SUM(Dahlonega!J16+Gainesville!J16)</f>
        <v>2</v>
      </c>
      <c r="K16" s="16">
        <f>SUM(J16/K11)</f>
        <v>0.1</v>
      </c>
      <c r="L16" s="6">
        <f t="shared" si="0"/>
        <v>65</v>
      </c>
      <c r="M16" s="15">
        <f>SUM(L16/M11)</f>
        <v>0.1146384479717813</v>
      </c>
      <c r="N16" s="7">
        <f t="shared" si="1"/>
        <v>129</v>
      </c>
      <c r="O16" s="16">
        <f>SUM(N16/O11)</f>
        <v>0.10643564356435643</v>
      </c>
    </row>
    <row r="17" spans="1:19" x14ac:dyDescent="0.25">
      <c r="A17" s="5" t="s">
        <v>33</v>
      </c>
      <c r="B17" s="6">
        <f>SUM(Dahlonega!B17+Gainesville!B17)</f>
        <v>99</v>
      </c>
      <c r="C17" s="15">
        <f>SUM(B17/C11)</f>
        <v>0.15348837209302327</v>
      </c>
      <c r="D17" s="12">
        <f>SUM(Dahlonega!D17+Gainesville!D17)</f>
        <v>29</v>
      </c>
      <c r="E17" s="16">
        <f>SUM(D17/E11)</f>
        <v>7.3791348600508899E-2</v>
      </c>
      <c r="F17" s="12">
        <f>SUM(Dahlonega!F17+Gainesville!F17)</f>
        <v>7</v>
      </c>
      <c r="G17" s="16">
        <f>SUM(F17/G11)</f>
        <v>7.0000000000000007E-2</v>
      </c>
      <c r="H17" s="12">
        <f>SUM(Dahlonega!H17+Gainesville!H17)</f>
        <v>2</v>
      </c>
      <c r="I17" s="16">
        <f>SUM(H17/I11)</f>
        <v>3.7037037037037035E-2</v>
      </c>
      <c r="J17" s="12">
        <f>SUM(Dahlonega!J17+Gainesville!J17)</f>
        <v>0</v>
      </c>
      <c r="K17" s="16">
        <f>SUM(J17/K11)</f>
        <v>0</v>
      </c>
      <c r="L17" s="6">
        <f t="shared" si="0"/>
        <v>38</v>
      </c>
      <c r="M17" s="15">
        <f>SUM(L17/M11)</f>
        <v>6.7019400352733682E-2</v>
      </c>
      <c r="N17" s="7">
        <f t="shared" si="1"/>
        <v>137</v>
      </c>
      <c r="O17" s="16">
        <f>SUM(N17/O11)</f>
        <v>0.11303630363036303</v>
      </c>
    </row>
    <row r="18" spans="1:19" x14ac:dyDescent="0.25">
      <c r="A18" s="5" t="s">
        <v>32</v>
      </c>
      <c r="B18" s="6">
        <f>SUM(Dahlonega!B18+Gainesville!B18)</f>
        <v>134</v>
      </c>
      <c r="C18" s="15">
        <f>SUM(B18/C11)</f>
        <v>0.20775193798449612</v>
      </c>
      <c r="D18" s="12">
        <f>SUM(Dahlonega!D18+Gainesville!D18)</f>
        <v>44</v>
      </c>
      <c r="E18" s="16">
        <f>SUM(D18/E11)</f>
        <v>0.11195928753180662</v>
      </c>
      <c r="F18" s="12">
        <f>SUM(Dahlonega!F18+Gainesville!F18)</f>
        <v>5</v>
      </c>
      <c r="G18" s="16">
        <f>SUM(F18/G11)</f>
        <v>0.05</v>
      </c>
      <c r="H18" s="12">
        <f>SUM(Dahlonega!H18+Gainesville!H18)</f>
        <v>0</v>
      </c>
      <c r="I18" s="16">
        <f>SUM(H18/I11)</f>
        <v>0</v>
      </c>
      <c r="J18" s="12">
        <f>SUM(Dahlonega!J18+Gainesville!J18)</f>
        <v>0</v>
      </c>
      <c r="K18" s="16">
        <f>SUM(J18/K11)</f>
        <v>0</v>
      </c>
      <c r="L18" s="6">
        <f t="shared" si="0"/>
        <v>49</v>
      </c>
      <c r="M18" s="15">
        <f>SUM(L18/M11)</f>
        <v>8.6419753086419748E-2</v>
      </c>
      <c r="N18" s="7">
        <f t="shared" si="1"/>
        <v>183</v>
      </c>
      <c r="O18" s="16">
        <f>SUM(N18/O11)</f>
        <v>0.15099009900990099</v>
      </c>
    </row>
    <row r="19" spans="1:19" x14ac:dyDescent="0.25">
      <c r="A19" s="5" t="s">
        <v>5</v>
      </c>
      <c r="B19" s="6">
        <f>SUM(B13:B15)</f>
        <v>348</v>
      </c>
      <c r="C19" s="15">
        <f>SUM(B19/C11)</f>
        <v>0.53953488372093028</v>
      </c>
      <c r="D19" s="12">
        <f>SUM(D13:D15)</f>
        <v>274</v>
      </c>
      <c r="E19" s="29">
        <f>SUM(D19/E11)</f>
        <v>0.69720101781170485</v>
      </c>
      <c r="F19" s="28">
        <f>SUM(F13:F15)</f>
        <v>76</v>
      </c>
      <c r="G19" s="29">
        <f>SUM(F19/G11)</f>
        <v>0.76</v>
      </c>
      <c r="H19" s="28">
        <f>SUM(H13:H15)</f>
        <v>47</v>
      </c>
      <c r="I19" s="29">
        <f>SUM(H19/I11)</f>
        <v>0.87037037037037035</v>
      </c>
      <c r="J19" s="28">
        <f>SUM(J13:J15)</f>
        <v>18</v>
      </c>
      <c r="K19" s="16">
        <f>SUM(J19/K11)</f>
        <v>0.9</v>
      </c>
      <c r="L19" s="6">
        <f>SUM(L13:L15)</f>
        <v>415</v>
      </c>
      <c r="M19" s="15">
        <f>SUM(L19/M11)</f>
        <v>0.73192239858906527</v>
      </c>
      <c r="N19" s="12">
        <f>SUM(N13:N15)</f>
        <v>763</v>
      </c>
      <c r="O19" s="16">
        <f>SUM(N19/O11)</f>
        <v>0.62953795379537958</v>
      </c>
    </row>
    <row r="20" spans="1:19" x14ac:dyDescent="0.25">
      <c r="A20" s="5" t="s">
        <v>6</v>
      </c>
      <c r="B20" s="6">
        <f>SUM(B16:B18)</f>
        <v>297</v>
      </c>
      <c r="C20" s="15">
        <f>SUM(B20/C11)</f>
        <v>0.46046511627906977</v>
      </c>
      <c r="D20" s="28">
        <f>SUM(D16:D18)</f>
        <v>119</v>
      </c>
      <c r="E20" s="29">
        <f>SUM(D20/E11)</f>
        <v>0.30279898218829515</v>
      </c>
      <c r="F20" s="28">
        <f>SUM(F16:F18)</f>
        <v>24</v>
      </c>
      <c r="G20" s="29">
        <f>SUM(F20/G11)</f>
        <v>0.24</v>
      </c>
      <c r="H20" s="28">
        <f>SUM(H16:H18)</f>
        <v>7</v>
      </c>
      <c r="I20" s="29">
        <f>SUM(H20/I11)</f>
        <v>0.12962962962962962</v>
      </c>
      <c r="J20" s="28">
        <f>SUM(J16:J18)</f>
        <v>2</v>
      </c>
      <c r="K20" s="16">
        <f>SUM(J20/K11)</f>
        <v>0.1</v>
      </c>
      <c r="L20" s="6">
        <f>SUM(L16:L18)</f>
        <v>152</v>
      </c>
      <c r="M20" s="15">
        <f>SUM(L20/M11)</f>
        <v>0.26807760141093473</v>
      </c>
      <c r="N20" s="12">
        <f>SUM(N16:N18)</f>
        <v>449</v>
      </c>
      <c r="O20" s="16">
        <f>SUM(N20/O11)</f>
        <v>0.37046204620462048</v>
      </c>
    </row>
    <row r="21" spans="1:19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9" ht="15.75" customHeight="1" x14ac:dyDescent="0.25">
      <c r="A22" s="36" t="s">
        <v>26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O22" s="24"/>
      <c r="P22" s="24"/>
      <c r="Q22" s="24"/>
      <c r="R22" s="24"/>
      <c r="S22" s="21"/>
    </row>
    <row r="23" spans="1:19" x14ac:dyDescent="0.25">
      <c r="A23" s="35" t="s">
        <v>29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8">
        <f>SUM(O11)</f>
        <v>1212</v>
      </c>
      <c r="M23" s="10"/>
      <c r="N23" s="11"/>
      <c r="O23" s="23"/>
      <c r="P23" s="39"/>
      <c r="Q23" s="39"/>
      <c r="R23" s="23"/>
    </row>
    <row r="24" spans="1:19" x14ac:dyDescent="0.25">
      <c r="A24" s="35" t="s">
        <v>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8">
        <v>30</v>
      </c>
      <c r="M24" s="10"/>
      <c r="N24" s="11"/>
      <c r="O24" s="23"/>
      <c r="P24" s="25"/>
      <c r="Q24" s="25"/>
      <c r="R24" s="23"/>
    </row>
    <row r="25" spans="1:19" x14ac:dyDescent="0.25">
      <c r="A25" s="35" t="s">
        <v>8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22">
        <f>SUM(M11)</f>
        <v>567</v>
      </c>
      <c r="M25" s="10"/>
      <c r="N25" s="11"/>
      <c r="O25" s="23"/>
      <c r="P25" s="26"/>
      <c r="Q25" s="26"/>
      <c r="R25" s="23"/>
    </row>
    <row r="26" spans="1:19" x14ac:dyDescent="0.25">
      <c r="A26" s="35" t="s">
        <v>9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17">
        <f>SUM(L25/L23)</f>
        <v>0.46782178217821785</v>
      </c>
      <c r="M26" s="10"/>
      <c r="N26" s="11"/>
      <c r="O26" s="23"/>
      <c r="P26" s="26"/>
      <c r="Q26" s="27"/>
      <c r="R26" s="23"/>
    </row>
    <row r="27" spans="1:19" x14ac:dyDescent="0.25">
      <c r="A27" s="35" t="s">
        <v>10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8"/>
      <c r="M27" s="10"/>
      <c r="N27" s="11"/>
      <c r="O27" s="23"/>
      <c r="P27" s="26"/>
      <c r="Q27" s="27"/>
      <c r="R27" s="23"/>
    </row>
    <row r="28" spans="1:19" x14ac:dyDescent="0.25">
      <c r="A28" s="40" t="s">
        <v>31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8">
        <f>SUM(L27/L24)</f>
        <v>0</v>
      </c>
      <c r="M28" s="10"/>
      <c r="N28" s="11"/>
      <c r="O28" s="23"/>
      <c r="P28" s="26"/>
      <c r="Q28" s="27"/>
      <c r="R28" s="23"/>
    </row>
    <row r="29" spans="1:19" x14ac:dyDescent="0.25">
      <c r="A29" s="35" t="s">
        <v>11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19">
        <f>SUM((L13*4)+(L14*3)+(L15*2)+(L16*1)+(L17*0))/M11</f>
        <v>2.2716049382716048</v>
      </c>
      <c r="M29" s="10"/>
      <c r="N29" s="11"/>
      <c r="O29" s="23"/>
      <c r="P29" s="26"/>
      <c r="Q29" s="27"/>
      <c r="R29" s="23"/>
    </row>
    <row r="30" spans="1:19" x14ac:dyDescent="0.25">
      <c r="A30" s="35" t="s">
        <v>12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19">
        <f>SUM((B13*4)+(B14*3)+(B15*2)+(B16*1)+(B17*0))/C11</f>
        <v>1.634108527131783</v>
      </c>
      <c r="M30" s="10"/>
      <c r="N30" s="11"/>
      <c r="O30" s="23"/>
      <c r="P30" s="26"/>
      <c r="Q30" s="27"/>
      <c r="R30" s="23"/>
    </row>
    <row r="31" spans="1:19" x14ac:dyDescent="0.25">
      <c r="A31" s="30" t="s">
        <v>30</v>
      </c>
      <c r="B31" s="31"/>
      <c r="C31" s="31"/>
      <c r="D31" s="31"/>
      <c r="E31" s="31"/>
      <c r="F31" s="31"/>
      <c r="G31" s="31"/>
      <c r="H31" s="31"/>
      <c r="I31" s="31"/>
      <c r="J31" s="31"/>
      <c r="K31" s="32"/>
      <c r="L31" s="19">
        <f>SUM(L29-L30)</f>
        <v>0.63749641113982181</v>
      </c>
      <c r="M31" s="10"/>
      <c r="N31" s="11"/>
      <c r="O31" s="23"/>
      <c r="P31" s="26"/>
      <c r="Q31" s="27"/>
      <c r="R31" s="23"/>
    </row>
    <row r="32" spans="1:19" x14ac:dyDescent="0.25">
      <c r="A32" t="s">
        <v>28</v>
      </c>
      <c r="O32" s="23"/>
      <c r="P32" s="26"/>
      <c r="Q32" s="27"/>
      <c r="R32" s="23"/>
    </row>
    <row r="33" spans="1:18" x14ac:dyDescent="0.25">
      <c r="O33" s="23"/>
      <c r="P33" s="26"/>
      <c r="Q33" s="27"/>
      <c r="R33" s="23"/>
    </row>
    <row r="34" spans="1:18" x14ac:dyDescent="0.25">
      <c r="A34" s="2"/>
      <c r="B34" s="1"/>
      <c r="C34" s="1"/>
      <c r="D34" s="1"/>
      <c r="E34" s="1"/>
      <c r="F34" s="1"/>
      <c r="G34" s="1"/>
      <c r="H34" s="1"/>
      <c r="I34" s="2"/>
      <c r="J34" s="2"/>
      <c r="K34" s="2"/>
      <c r="L34" s="2"/>
      <c r="M34" s="2"/>
      <c r="O34" s="23"/>
      <c r="P34" s="26"/>
      <c r="Q34" s="27"/>
      <c r="R34" s="23"/>
    </row>
    <row r="35" spans="1:18" x14ac:dyDescent="0.25">
      <c r="A35" s="1"/>
      <c r="B35" s="1"/>
      <c r="C35" s="1"/>
      <c r="D35" s="1"/>
      <c r="E35" s="1"/>
      <c r="F35" s="1"/>
      <c r="G35" s="1"/>
      <c r="H35" s="1"/>
    </row>
    <row r="36" spans="1:18" x14ac:dyDescent="0.25">
      <c r="A36" s="18" t="s">
        <v>27</v>
      </c>
      <c r="B36" s="1"/>
      <c r="C36" s="1"/>
      <c r="D36" s="1"/>
      <c r="E36" s="1"/>
      <c r="F36" s="1"/>
      <c r="G36" s="1"/>
      <c r="H36" s="1"/>
      <c r="I36" s="2"/>
      <c r="J36" s="2"/>
      <c r="K36" s="2"/>
      <c r="L36" s="2"/>
      <c r="M36" s="2"/>
    </row>
    <row r="37" spans="1:18" x14ac:dyDescent="0.25">
      <c r="A37" s="1"/>
      <c r="B37" s="1"/>
      <c r="C37" s="1"/>
      <c r="D37" s="1"/>
      <c r="E37" s="1"/>
      <c r="F37" s="1"/>
      <c r="G37" s="1"/>
      <c r="H37" s="1"/>
    </row>
    <row r="38" spans="1:18" x14ac:dyDescent="0.25">
      <c r="A38" s="1"/>
      <c r="B38" s="1"/>
      <c r="C38" s="1"/>
      <c r="D38" s="1"/>
      <c r="E38" s="1"/>
      <c r="F38" s="1"/>
      <c r="G38" s="1"/>
      <c r="H38" s="1"/>
    </row>
    <row r="39" spans="1:18" x14ac:dyDescent="0.25">
      <c r="A39" s="1"/>
      <c r="B39" s="1"/>
      <c r="C39" s="1"/>
      <c r="D39" s="1"/>
      <c r="E39" s="1"/>
      <c r="F39" s="1"/>
      <c r="G39" s="1"/>
      <c r="H39" s="1"/>
    </row>
    <row r="40" spans="1:18" x14ac:dyDescent="0.25">
      <c r="A40" t="s">
        <v>35</v>
      </c>
      <c r="B40" s="1"/>
      <c r="C40" s="1"/>
      <c r="D40" s="1"/>
      <c r="E40" s="1"/>
      <c r="F40" s="1"/>
      <c r="G40" s="1"/>
      <c r="H40" s="1"/>
    </row>
    <row r="41" spans="1:18" x14ac:dyDescent="0.25">
      <c r="A41" s="1"/>
      <c r="B41" s="1"/>
      <c r="C41" s="1"/>
      <c r="D41" s="1"/>
      <c r="E41" s="1"/>
      <c r="F41" s="1"/>
      <c r="G41" s="1"/>
      <c r="H41" s="1"/>
    </row>
    <row r="42" spans="1:18" x14ac:dyDescent="0.25">
      <c r="A42" s="1"/>
      <c r="B42" s="1"/>
      <c r="C42" s="1"/>
      <c r="D42" s="1"/>
      <c r="E42" s="1"/>
      <c r="F42" s="1"/>
      <c r="G42" s="1"/>
      <c r="H42" s="1"/>
    </row>
    <row r="43" spans="1:18" x14ac:dyDescent="0.25">
      <c r="A43" s="1"/>
      <c r="B43" s="1"/>
      <c r="C43" s="1"/>
      <c r="D43" s="1"/>
      <c r="E43" s="1"/>
      <c r="F43" s="1"/>
      <c r="G43" s="1"/>
      <c r="H43" s="1"/>
    </row>
    <row r="44" spans="1:18" x14ac:dyDescent="0.25">
      <c r="A44" s="1"/>
      <c r="B44" s="1"/>
      <c r="C44" s="1"/>
      <c r="D44" s="1"/>
      <c r="E44" s="1"/>
      <c r="F44" s="1"/>
      <c r="G44" s="1"/>
      <c r="H44" s="1"/>
    </row>
    <row r="45" spans="1:18" x14ac:dyDescent="0.25">
      <c r="A45" s="1"/>
      <c r="B45" s="1"/>
      <c r="C45" s="1"/>
      <c r="D45" s="1"/>
      <c r="E45" s="1"/>
      <c r="F45" s="1"/>
      <c r="G45" s="1"/>
      <c r="H45" s="1"/>
    </row>
    <row r="46" spans="1:18" x14ac:dyDescent="0.25">
      <c r="A46" s="1"/>
      <c r="B46" s="1"/>
      <c r="C46" s="1"/>
      <c r="D46" s="1"/>
      <c r="E46" s="1"/>
      <c r="F46" s="1"/>
      <c r="G46" s="1"/>
      <c r="H46" s="1"/>
    </row>
    <row r="47" spans="1:18" x14ac:dyDescent="0.25">
      <c r="A47" s="1"/>
      <c r="B47" s="1"/>
      <c r="C47" s="1"/>
      <c r="D47" s="1"/>
      <c r="E47" s="1"/>
      <c r="F47" s="1"/>
      <c r="G47" s="1"/>
      <c r="H47" s="1"/>
    </row>
    <row r="48" spans="1:1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</sheetData>
  <mergeCells count="18">
    <mergeCell ref="P23:Q23"/>
    <mergeCell ref="A26:K26"/>
    <mergeCell ref="A25:K25"/>
    <mergeCell ref="A30:K30"/>
    <mergeCell ref="A29:K29"/>
    <mergeCell ref="A28:K28"/>
    <mergeCell ref="A27:K27"/>
    <mergeCell ref="A31:K31"/>
    <mergeCell ref="L10:M10"/>
    <mergeCell ref="N10:O10"/>
    <mergeCell ref="A24:K24"/>
    <mergeCell ref="A23:K23"/>
    <mergeCell ref="A22:K22"/>
    <mergeCell ref="B10:C10"/>
    <mergeCell ref="D10:E10"/>
    <mergeCell ref="F10:G10"/>
    <mergeCell ref="H10:I10"/>
    <mergeCell ref="J10:K10"/>
  </mergeCells>
  <pageMargins left="0.25" right="0.25" top="0.75" bottom="0.75" header="0.3" footer="0.3"/>
  <pageSetup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S53"/>
  <sheetViews>
    <sheetView workbookViewId="0">
      <selection activeCell="F36" sqref="F36"/>
    </sheetView>
  </sheetViews>
  <sheetFormatPr defaultRowHeight="15" x14ac:dyDescent="0.25"/>
  <cols>
    <col min="1" max="1" width="20.7109375" customWidth="1"/>
    <col min="3" max="3" width="11.5703125" bestFit="1" customWidth="1"/>
    <col min="5" max="5" width="11.5703125" bestFit="1" customWidth="1"/>
  </cols>
  <sheetData>
    <row r="8" spans="1:15" x14ac:dyDescent="0.25">
      <c r="B8" s="3" t="s">
        <v>25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B9" s="4" t="s">
        <v>20</v>
      </c>
      <c r="C9" s="4"/>
      <c r="D9" s="3" t="s">
        <v>21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x14ac:dyDescent="0.25">
      <c r="B10" s="37">
        <f>SUM(B13:B18)</f>
        <v>258</v>
      </c>
      <c r="C10" s="37"/>
      <c r="D10" s="38" t="s">
        <v>22</v>
      </c>
      <c r="E10" s="38"/>
      <c r="F10" s="38" t="s">
        <v>23</v>
      </c>
      <c r="G10" s="38"/>
      <c r="H10" s="38" t="s">
        <v>24</v>
      </c>
      <c r="I10" s="38"/>
      <c r="J10" s="33" t="s">
        <v>17</v>
      </c>
      <c r="K10" s="33"/>
      <c r="L10" s="33" t="s">
        <v>18</v>
      </c>
      <c r="M10" s="33"/>
      <c r="N10" s="34" t="s">
        <v>19</v>
      </c>
      <c r="O10" s="34"/>
    </row>
    <row r="11" spans="1:15" x14ac:dyDescent="0.25">
      <c r="B11" s="13" t="s">
        <v>16</v>
      </c>
      <c r="C11" s="13">
        <v>258</v>
      </c>
      <c r="D11" s="14" t="s">
        <v>16</v>
      </c>
      <c r="E11" s="20">
        <v>220</v>
      </c>
      <c r="F11" s="14" t="s">
        <v>16</v>
      </c>
      <c r="G11" s="20">
        <v>63</v>
      </c>
      <c r="H11" s="14" t="s">
        <v>16</v>
      </c>
      <c r="I11" s="20">
        <v>28</v>
      </c>
      <c r="J11" s="14" t="s">
        <v>16</v>
      </c>
      <c r="K11" s="20">
        <v>18</v>
      </c>
      <c r="L11" s="13" t="s">
        <v>16</v>
      </c>
      <c r="M11" s="13">
        <f>SUM(E11+G11+I11+K11)</f>
        <v>329</v>
      </c>
      <c r="N11" s="14" t="s">
        <v>16</v>
      </c>
      <c r="O11" s="14">
        <f>SUM(M11+C11)</f>
        <v>587</v>
      </c>
    </row>
    <row r="12" spans="1:15" x14ac:dyDescent="0.25">
      <c r="A12" s="5" t="s">
        <v>0</v>
      </c>
      <c r="B12" s="6" t="s">
        <v>13</v>
      </c>
      <c r="C12" s="6" t="s">
        <v>14</v>
      </c>
      <c r="D12" s="5" t="s">
        <v>15</v>
      </c>
      <c r="E12" s="5" t="s">
        <v>14</v>
      </c>
      <c r="F12" s="5" t="s">
        <v>13</v>
      </c>
      <c r="G12" s="5" t="s">
        <v>14</v>
      </c>
      <c r="H12" s="5" t="s">
        <v>13</v>
      </c>
      <c r="I12" s="5" t="s">
        <v>14</v>
      </c>
      <c r="J12" s="5" t="s">
        <v>13</v>
      </c>
      <c r="K12" s="5" t="s">
        <v>14</v>
      </c>
      <c r="L12" s="6" t="s">
        <v>13</v>
      </c>
      <c r="M12" s="6" t="s">
        <v>14</v>
      </c>
      <c r="N12" s="5" t="s">
        <v>13</v>
      </c>
      <c r="O12" s="5" t="s">
        <v>14</v>
      </c>
    </row>
    <row r="13" spans="1:15" x14ac:dyDescent="0.25">
      <c r="A13" s="5" t="s">
        <v>1</v>
      </c>
      <c r="B13" s="6">
        <v>19</v>
      </c>
      <c r="C13" s="15">
        <f>SUM(B13/C11)</f>
        <v>7.3643410852713184E-2</v>
      </c>
      <c r="D13" s="5">
        <v>23</v>
      </c>
      <c r="E13" s="16">
        <f>SUM(D13/E11)</f>
        <v>0.10454545454545454</v>
      </c>
      <c r="F13" s="12">
        <v>15</v>
      </c>
      <c r="G13" s="16">
        <f>SUM(F13/G11)</f>
        <v>0.23809523809523808</v>
      </c>
      <c r="H13" s="12">
        <v>5</v>
      </c>
      <c r="I13" s="16">
        <f>SUM(H13/I11)</f>
        <v>0.17857142857142858</v>
      </c>
      <c r="J13" s="12">
        <v>10</v>
      </c>
      <c r="K13" s="16">
        <f>SUM(J13/K11)</f>
        <v>0.55555555555555558</v>
      </c>
      <c r="L13" s="6">
        <f>SUM(D13+F13+H13+J13)</f>
        <v>53</v>
      </c>
      <c r="M13" s="15">
        <f>SUM(L13/M11)</f>
        <v>0.16109422492401215</v>
      </c>
      <c r="N13" s="7">
        <f>SUM(L13+B13)</f>
        <v>72</v>
      </c>
      <c r="O13" s="16">
        <f>SUM(N13/O11)</f>
        <v>0.12265758091993186</v>
      </c>
    </row>
    <row r="14" spans="1:15" x14ac:dyDescent="0.25">
      <c r="A14" s="5" t="s">
        <v>2</v>
      </c>
      <c r="B14" s="6">
        <v>46</v>
      </c>
      <c r="C14" s="15">
        <f>SUM(B14/C11)</f>
        <v>0.17829457364341086</v>
      </c>
      <c r="D14" s="5">
        <v>62</v>
      </c>
      <c r="E14" s="16">
        <f>SUM(D14/E11)</f>
        <v>0.2818181818181818</v>
      </c>
      <c r="F14" s="12">
        <v>15</v>
      </c>
      <c r="G14" s="16">
        <f>SUM(F14/G11)</f>
        <v>0.23809523809523808</v>
      </c>
      <c r="H14" s="12">
        <v>8</v>
      </c>
      <c r="I14" s="16">
        <f>SUM(H14/I11)</f>
        <v>0.2857142857142857</v>
      </c>
      <c r="J14" s="12">
        <v>6</v>
      </c>
      <c r="K14" s="16">
        <f>SUM(J14/K11)</f>
        <v>0.33333333333333331</v>
      </c>
      <c r="L14" s="6">
        <f t="shared" ref="L14:L18" si="0">SUM(D14+F14+H14+J14)</f>
        <v>91</v>
      </c>
      <c r="M14" s="15">
        <f>SUM(L14/M11)</f>
        <v>0.27659574468085107</v>
      </c>
      <c r="N14" s="7">
        <f t="shared" ref="N14:N18" si="1">SUM(L14+B14)</f>
        <v>137</v>
      </c>
      <c r="O14" s="16">
        <f>SUM(N14/O11)</f>
        <v>0.23339011925042588</v>
      </c>
    </row>
    <row r="15" spans="1:15" x14ac:dyDescent="0.25">
      <c r="A15" s="5" t="s">
        <v>3</v>
      </c>
      <c r="B15" s="6">
        <v>50</v>
      </c>
      <c r="C15" s="15">
        <f>SUM(B15/C11)</f>
        <v>0.19379844961240311</v>
      </c>
      <c r="D15" s="5">
        <v>59</v>
      </c>
      <c r="E15" s="16">
        <f>SUM(D15/E11)</f>
        <v>0.26818181818181819</v>
      </c>
      <c r="F15" s="12">
        <v>19</v>
      </c>
      <c r="G15" s="16">
        <f>SUM(F15/G11)</f>
        <v>0.30158730158730157</v>
      </c>
      <c r="H15" s="12">
        <v>10</v>
      </c>
      <c r="I15" s="16">
        <f>SUM(H15/I11)</f>
        <v>0.35714285714285715</v>
      </c>
      <c r="J15" s="12">
        <v>1</v>
      </c>
      <c r="K15" s="16">
        <f>SUM(J15/K11)</f>
        <v>5.5555555555555552E-2</v>
      </c>
      <c r="L15" s="6">
        <f t="shared" si="0"/>
        <v>89</v>
      </c>
      <c r="M15" s="15">
        <f>SUM(L15/M11)</f>
        <v>0.27051671732522797</v>
      </c>
      <c r="N15" s="7">
        <f t="shared" si="1"/>
        <v>139</v>
      </c>
      <c r="O15" s="16">
        <f>SUM(N15/O11)</f>
        <v>0.23679727427597955</v>
      </c>
    </row>
    <row r="16" spans="1:15" x14ac:dyDescent="0.25">
      <c r="A16" s="5" t="s">
        <v>4</v>
      </c>
      <c r="B16" s="6">
        <v>37</v>
      </c>
      <c r="C16" s="15">
        <f>SUM(B16/C11)</f>
        <v>0.1434108527131783</v>
      </c>
      <c r="D16" s="5">
        <v>31</v>
      </c>
      <c r="E16" s="16">
        <f>SUM(D16/E11)</f>
        <v>0.1409090909090909</v>
      </c>
      <c r="F16" s="12">
        <v>8</v>
      </c>
      <c r="G16" s="16">
        <f>SUM(F16/G11)</f>
        <v>0.12698412698412698</v>
      </c>
      <c r="H16" s="12">
        <v>3</v>
      </c>
      <c r="I16" s="16">
        <f>SUM(H16/I11)</f>
        <v>0.10714285714285714</v>
      </c>
      <c r="J16" s="12">
        <v>1</v>
      </c>
      <c r="K16" s="16">
        <f>SUM(J16/K11)</f>
        <v>5.5555555555555552E-2</v>
      </c>
      <c r="L16" s="6">
        <f t="shared" si="0"/>
        <v>43</v>
      </c>
      <c r="M16" s="15">
        <f>SUM(L16/M11)</f>
        <v>0.13069908814589665</v>
      </c>
      <c r="N16" s="7">
        <f t="shared" si="1"/>
        <v>80</v>
      </c>
      <c r="O16" s="16">
        <f>SUM(N16/O11)</f>
        <v>0.1362862010221465</v>
      </c>
    </row>
    <row r="17" spans="1:19" x14ac:dyDescent="0.25">
      <c r="A17" s="5" t="s">
        <v>33</v>
      </c>
      <c r="B17" s="6">
        <v>60</v>
      </c>
      <c r="C17" s="15">
        <f>SUM(B17/C11)</f>
        <v>0.23255813953488372</v>
      </c>
      <c r="D17" s="5">
        <v>20</v>
      </c>
      <c r="E17" s="16">
        <f>SUM(D17/E11)</f>
        <v>9.0909090909090912E-2</v>
      </c>
      <c r="F17" s="12">
        <v>4</v>
      </c>
      <c r="G17" s="16">
        <f>SUM(F17/G11)</f>
        <v>6.3492063492063489E-2</v>
      </c>
      <c r="H17" s="12">
        <v>2</v>
      </c>
      <c r="I17" s="16">
        <f>SUM(H17/I11)</f>
        <v>7.1428571428571425E-2</v>
      </c>
      <c r="J17" s="12">
        <v>0</v>
      </c>
      <c r="K17" s="16">
        <f>SUM(J17/K11)</f>
        <v>0</v>
      </c>
      <c r="L17" s="6">
        <f t="shared" si="0"/>
        <v>26</v>
      </c>
      <c r="M17" s="15">
        <f>SUM(L17/M11)</f>
        <v>7.9027355623100301E-2</v>
      </c>
      <c r="N17" s="7">
        <f t="shared" si="1"/>
        <v>86</v>
      </c>
      <c r="O17" s="16">
        <f>SUM(N17/O11)</f>
        <v>0.1465076660988075</v>
      </c>
    </row>
    <row r="18" spans="1:19" x14ac:dyDescent="0.25">
      <c r="A18" s="5" t="s">
        <v>32</v>
      </c>
      <c r="B18" s="6">
        <v>46</v>
      </c>
      <c r="C18" s="15">
        <f>SUM(B18/C11)</f>
        <v>0.17829457364341086</v>
      </c>
      <c r="D18" s="5">
        <v>24</v>
      </c>
      <c r="E18" s="16">
        <f>SUM(D18/E11)</f>
        <v>0.10909090909090909</v>
      </c>
      <c r="F18" s="12">
        <v>2</v>
      </c>
      <c r="G18" s="16">
        <f>SUM(F18/G11)</f>
        <v>3.1746031746031744E-2</v>
      </c>
      <c r="H18" s="12">
        <v>0</v>
      </c>
      <c r="I18" s="16">
        <f>SUM(H18/I11)</f>
        <v>0</v>
      </c>
      <c r="J18" s="12">
        <v>0</v>
      </c>
      <c r="K18" s="16">
        <f>SUM(J18/K11)</f>
        <v>0</v>
      </c>
      <c r="L18" s="6">
        <f t="shared" si="0"/>
        <v>26</v>
      </c>
      <c r="M18" s="15">
        <f>SUM(L18/M11)</f>
        <v>7.9027355623100301E-2</v>
      </c>
      <c r="N18" s="7">
        <f t="shared" si="1"/>
        <v>72</v>
      </c>
      <c r="O18" s="16">
        <f>SUM(N18/O11)</f>
        <v>0.12265758091993186</v>
      </c>
    </row>
    <row r="19" spans="1:19" x14ac:dyDescent="0.25">
      <c r="A19" s="5" t="s">
        <v>5</v>
      </c>
      <c r="B19" s="6">
        <f>SUM(B13:B15)</f>
        <v>115</v>
      </c>
      <c r="C19" s="15">
        <f>SUM(B19/C11)</f>
        <v>0.44573643410852715</v>
      </c>
      <c r="D19" s="28">
        <f>SUM(D13:D15)</f>
        <v>144</v>
      </c>
      <c r="E19" s="29">
        <f>SUM(D19/E11)</f>
        <v>0.65454545454545454</v>
      </c>
      <c r="F19" s="28">
        <f>SUM(F13:F18)</f>
        <v>63</v>
      </c>
      <c r="G19" s="29">
        <f>SUM(F19/G11)</f>
        <v>1</v>
      </c>
      <c r="H19" s="28">
        <f>SUM(H13:H15)</f>
        <v>23</v>
      </c>
      <c r="I19" s="29">
        <f>SUM(H19/I11)</f>
        <v>0.8214285714285714</v>
      </c>
      <c r="J19" s="28">
        <f>SUM(J13:J15)</f>
        <v>17</v>
      </c>
      <c r="K19" s="16">
        <f>SUM(J19/K11)</f>
        <v>0.94444444444444442</v>
      </c>
      <c r="L19" s="6">
        <f>SUM(L13:L15)</f>
        <v>233</v>
      </c>
      <c r="M19" s="15">
        <f>SUM(L19/M11)</f>
        <v>0.70820668693009114</v>
      </c>
      <c r="N19" s="12">
        <f>SUM(N13:N15)</f>
        <v>348</v>
      </c>
      <c r="O19" s="16">
        <f>SUM(N19/O11)</f>
        <v>0.59284497444633732</v>
      </c>
    </row>
    <row r="20" spans="1:19" x14ac:dyDescent="0.25">
      <c r="A20" s="5" t="s">
        <v>6</v>
      </c>
      <c r="B20" s="6">
        <f>SUM(B16:B18)</f>
        <v>143</v>
      </c>
      <c r="C20" s="15">
        <f>SUM(B20/C11)</f>
        <v>0.55426356589147285</v>
      </c>
      <c r="D20" s="28">
        <f>SUM(D16:D18)</f>
        <v>75</v>
      </c>
      <c r="E20" s="29">
        <f>SUM(D20/E11)</f>
        <v>0.34090909090909088</v>
      </c>
      <c r="F20" s="28">
        <f>SUM(F16:F18)</f>
        <v>14</v>
      </c>
      <c r="G20" s="29">
        <f>SUM(F20/G11)</f>
        <v>0.22222222222222221</v>
      </c>
      <c r="H20" s="28">
        <f>SUM(H16:H18)</f>
        <v>5</v>
      </c>
      <c r="I20" s="29">
        <f>SUM(H20/I11)</f>
        <v>0.17857142857142858</v>
      </c>
      <c r="J20" s="28">
        <f>SUM(J16:J18)</f>
        <v>1</v>
      </c>
      <c r="K20" s="16">
        <f>SUM(J20/K11)</f>
        <v>5.5555555555555552E-2</v>
      </c>
      <c r="L20" s="6">
        <f>SUM(L16:L18)</f>
        <v>95</v>
      </c>
      <c r="M20" s="15">
        <f>SUM(L20/M11)</f>
        <v>0.28875379939209728</v>
      </c>
      <c r="N20" s="12">
        <f>SUM(N16:N18)</f>
        <v>238</v>
      </c>
      <c r="O20" s="16">
        <f>SUM(N20/O11)</f>
        <v>0.40545144804088584</v>
      </c>
    </row>
    <row r="21" spans="1:19" x14ac:dyDescent="0.25">
      <c r="A21" s="9"/>
      <c r="B21" s="9"/>
      <c r="C21" s="9"/>
      <c r="D21" s="9"/>
      <c r="E21" s="9"/>
      <c r="F21" s="41" t="s">
        <v>34</v>
      </c>
      <c r="G21" s="41"/>
      <c r="H21" s="41"/>
      <c r="I21" s="9"/>
      <c r="J21" s="9"/>
      <c r="K21" s="9"/>
      <c r="L21" s="9"/>
      <c r="M21" s="9"/>
    </row>
    <row r="22" spans="1:19" ht="15.75" customHeight="1" x14ac:dyDescent="0.25">
      <c r="A22" s="36" t="s">
        <v>26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O22" s="24"/>
      <c r="P22" s="24"/>
      <c r="Q22" s="24"/>
      <c r="R22" s="24"/>
      <c r="S22" s="21"/>
    </row>
    <row r="23" spans="1:19" x14ac:dyDescent="0.25">
      <c r="A23" s="35" t="s">
        <v>29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8">
        <f>SUM(O11)</f>
        <v>587</v>
      </c>
      <c r="M23" s="10"/>
      <c r="N23" s="11"/>
      <c r="O23" s="23"/>
      <c r="P23" s="39"/>
      <c r="Q23" s="39"/>
      <c r="R23" s="23"/>
    </row>
    <row r="24" spans="1:19" x14ac:dyDescent="0.25">
      <c r="A24" s="35" t="s">
        <v>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8">
        <v>30</v>
      </c>
      <c r="M24" s="10"/>
      <c r="N24" s="11"/>
      <c r="O24" s="23"/>
      <c r="P24" s="25"/>
      <c r="Q24" s="25"/>
      <c r="R24" s="23"/>
    </row>
    <row r="25" spans="1:19" x14ac:dyDescent="0.25">
      <c r="A25" s="35" t="s">
        <v>8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22">
        <f>SUM(M11)</f>
        <v>329</v>
      </c>
      <c r="M25" s="10"/>
      <c r="N25" s="11"/>
      <c r="O25" s="23"/>
      <c r="P25" s="26"/>
      <c r="Q25" s="26"/>
      <c r="R25" s="23"/>
    </row>
    <row r="26" spans="1:19" x14ac:dyDescent="0.25">
      <c r="A26" s="35" t="s">
        <v>9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17">
        <f>SUM(L25/L23)</f>
        <v>0.5604770017035775</v>
      </c>
      <c r="M26" s="10"/>
      <c r="N26" s="11"/>
      <c r="O26" s="23"/>
      <c r="P26" s="26"/>
      <c r="Q26" s="27"/>
      <c r="R26" s="23"/>
    </row>
    <row r="27" spans="1:19" x14ac:dyDescent="0.25">
      <c r="A27" s="35" t="s">
        <v>10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8">
        <v>765</v>
      </c>
      <c r="M27" s="10"/>
      <c r="N27" s="11"/>
      <c r="O27" s="23"/>
      <c r="P27" s="26"/>
      <c r="Q27" s="27"/>
      <c r="R27" s="23"/>
    </row>
    <row r="28" spans="1:19" x14ac:dyDescent="0.25">
      <c r="A28" s="40" t="s">
        <v>31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8">
        <f>SUM(L27/L24)</f>
        <v>25.5</v>
      </c>
      <c r="M28" s="10"/>
      <c r="N28" s="11"/>
      <c r="O28" s="23"/>
      <c r="P28" s="26"/>
      <c r="Q28" s="27"/>
      <c r="R28" s="23"/>
    </row>
    <row r="29" spans="1:19" x14ac:dyDescent="0.25">
      <c r="A29" s="35" t="s">
        <v>11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19">
        <f>SUM((L13*4)+(L14*3)+(L15*2)+(L16*1)+(L17*0))/M11</f>
        <v>2.1458966565349544</v>
      </c>
      <c r="M29" s="10"/>
      <c r="N29" s="11"/>
      <c r="O29" s="23"/>
      <c r="P29" s="26"/>
      <c r="Q29" s="27"/>
      <c r="R29" s="23"/>
    </row>
    <row r="30" spans="1:19" x14ac:dyDescent="0.25">
      <c r="A30" s="35" t="s">
        <v>12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19">
        <f>SUM((B13*4)+(B14*3)+(B15*2)+(B16*1)+(B17*0))/C11</f>
        <v>1.3604651162790697</v>
      </c>
      <c r="M30" s="10"/>
      <c r="N30" s="11"/>
      <c r="O30" s="23"/>
      <c r="P30" s="26"/>
      <c r="Q30" s="27"/>
      <c r="R30" s="23"/>
    </row>
    <row r="31" spans="1:19" x14ac:dyDescent="0.25">
      <c r="A31" s="30" t="s">
        <v>30</v>
      </c>
      <c r="B31" s="31"/>
      <c r="C31" s="31"/>
      <c r="D31" s="31"/>
      <c r="E31" s="31"/>
      <c r="F31" s="31"/>
      <c r="G31" s="31"/>
      <c r="H31" s="31"/>
      <c r="I31" s="31"/>
      <c r="J31" s="31"/>
      <c r="K31" s="32"/>
      <c r="L31" s="19">
        <f>SUM(L29-L30)</f>
        <v>0.78543154025588469</v>
      </c>
      <c r="M31" s="10"/>
      <c r="N31" s="11"/>
      <c r="O31" s="23"/>
      <c r="P31" s="26"/>
      <c r="Q31" s="27"/>
      <c r="R31" s="23"/>
    </row>
    <row r="32" spans="1:19" x14ac:dyDescent="0.25">
      <c r="A32" t="s">
        <v>28</v>
      </c>
      <c r="O32" s="23"/>
      <c r="P32" s="26"/>
      <c r="Q32" s="27"/>
      <c r="R32" s="23"/>
    </row>
    <row r="33" spans="1:18" x14ac:dyDescent="0.25">
      <c r="O33" s="23"/>
      <c r="P33" s="26"/>
      <c r="Q33" s="27"/>
      <c r="R33" s="23"/>
    </row>
    <row r="34" spans="1:18" x14ac:dyDescent="0.25">
      <c r="A34" s="2"/>
      <c r="B34" s="1"/>
      <c r="C34" s="1"/>
      <c r="D34" s="1"/>
      <c r="E34" s="1"/>
      <c r="F34" s="1"/>
      <c r="G34" s="1"/>
      <c r="H34" s="1"/>
      <c r="I34" s="2"/>
      <c r="J34" s="2"/>
      <c r="K34" s="2"/>
      <c r="L34" s="2"/>
      <c r="M34" s="2"/>
      <c r="O34" s="23"/>
      <c r="P34" s="26"/>
      <c r="Q34" s="27"/>
      <c r="R34" s="23"/>
    </row>
    <row r="35" spans="1:18" x14ac:dyDescent="0.25">
      <c r="A35" s="1"/>
      <c r="B35" s="1"/>
      <c r="C35" s="1"/>
      <c r="D35" s="1"/>
      <c r="E35" s="1"/>
      <c r="F35" s="1"/>
      <c r="G35" s="1"/>
      <c r="H35" s="1"/>
    </row>
    <row r="36" spans="1:18" x14ac:dyDescent="0.25">
      <c r="A36" s="18" t="s">
        <v>27</v>
      </c>
      <c r="B36" s="1"/>
      <c r="C36" s="1"/>
      <c r="D36" s="1"/>
      <c r="E36" s="1"/>
      <c r="F36" s="1"/>
      <c r="G36" s="1"/>
      <c r="H36" s="1"/>
      <c r="I36" s="2"/>
      <c r="J36" s="2"/>
      <c r="K36" s="2"/>
      <c r="L36" s="2"/>
      <c r="M36" s="2"/>
    </row>
    <row r="37" spans="1:18" x14ac:dyDescent="0.25">
      <c r="A37" s="1"/>
      <c r="B37" s="1"/>
      <c r="C37" s="1"/>
      <c r="D37" s="1"/>
      <c r="E37" s="1"/>
      <c r="F37" s="1"/>
      <c r="G37" s="1"/>
      <c r="H37" s="1"/>
    </row>
    <row r="38" spans="1:18" x14ac:dyDescent="0.25">
      <c r="A38" s="1"/>
      <c r="B38" s="1"/>
      <c r="C38" s="1"/>
      <c r="D38" s="1"/>
      <c r="E38" s="1"/>
      <c r="F38" s="1"/>
      <c r="G38" s="1"/>
      <c r="H38" s="1"/>
    </row>
    <row r="39" spans="1:18" x14ac:dyDescent="0.25">
      <c r="A39" s="1"/>
      <c r="B39" s="1"/>
      <c r="C39" s="1"/>
      <c r="D39" s="1"/>
      <c r="E39" s="1"/>
      <c r="F39" s="1"/>
      <c r="G39" s="1"/>
      <c r="H39" s="1"/>
    </row>
    <row r="40" spans="1:18" x14ac:dyDescent="0.25">
      <c r="A40" s="1"/>
      <c r="B40" s="1"/>
      <c r="C40" s="1"/>
      <c r="D40" s="1"/>
      <c r="E40" s="1"/>
      <c r="F40" s="1"/>
      <c r="G40" s="1"/>
      <c r="H40" s="1"/>
    </row>
    <row r="41" spans="1:18" x14ac:dyDescent="0.25">
      <c r="A41" s="1"/>
      <c r="B41" s="1"/>
      <c r="C41" s="1"/>
      <c r="D41" s="1"/>
      <c r="E41" s="1"/>
      <c r="F41" s="1"/>
      <c r="G41" s="1"/>
      <c r="H41" s="1"/>
    </row>
    <row r="42" spans="1:18" x14ac:dyDescent="0.25">
      <c r="A42" s="1"/>
      <c r="B42" s="1"/>
      <c r="C42" s="1"/>
      <c r="D42" s="1"/>
      <c r="E42" s="1"/>
      <c r="F42" s="1"/>
      <c r="G42" s="1"/>
      <c r="H42" s="1"/>
    </row>
    <row r="43" spans="1:18" x14ac:dyDescent="0.25">
      <c r="A43" s="1"/>
      <c r="B43" s="1"/>
      <c r="C43" s="1"/>
      <c r="D43" s="1"/>
      <c r="E43" s="1"/>
      <c r="F43" s="1"/>
      <c r="G43" s="1"/>
      <c r="H43" s="1"/>
    </row>
    <row r="44" spans="1:18" x14ac:dyDescent="0.25">
      <c r="A44" s="1"/>
      <c r="B44" s="1"/>
      <c r="C44" s="1"/>
      <c r="D44" s="1"/>
      <c r="E44" s="1"/>
      <c r="F44" s="1"/>
      <c r="G44" s="1"/>
      <c r="H44" s="1"/>
    </row>
    <row r="45" spans="1:18" x14ac:dyDescent="0.25">
      <c r="A45" s="1"/>
      <c r="B45" s="1"/>
      <c r="C45" s="1"/>
      <c r="D45" s="1"/>
      <c r="E45" s="1"/>
      <c r="F45" s="1"/>
      <c r="G45" s="1"/>
      <c r="H45" s="1"/>
    </row>
    <row r="46" spans="1:18" x14ac:dyDescent="0.25">
      <c r="A46" s="1"/>
      <c r="B46" s="1"/>
      <c r="C46" s="1"/>
      <c r="D46" s="1"/>
      <c r="E46" s="1"/>
      <c r="F46" s="1"/>
      <c r="G46" s="1"/>
      <c r="H46" s="1"/>
    </row>
    <row r="47" spans="1:18" x14ac:dyDescent="0.25">
      <c r="A47" s="1"/>
      <c r="B47" s="1"/>
      <c r="C47" s="1"/>
      <c r="D47" s="1"/>
      <c r="E47" s="1"/>
      <c r="F47" s="1"/>
      <c r="G47" s="1"/>
      <c r="H47" s="1"/>
    </row>
    <row r="48" spans="1:1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</sheetData>
  <mergeCells count="19">
    <mergeCell ref="A31:K31"/>
    <mergeCell ref="A25:K25"/>
    <mergeCell ref="A26:K26"/>
    <mergeCell ref="A27:K27"/>
    <mergeCell ref="A28:K28"/>
    <mergeCell ref="A29:K29"/>
    <mergeCell ref="A30:K30"/>
    <mergeCell ref="N10:O10"/>
    <mergeCell ref="F21:H21"/>
    <mergeCell ref="A22:K22"/>
    <mergeCell ref="A23:K23"/>
    <mergeCell ref="P23:Q23"/>
    <mergeCell ref="L10:M10"/>
    <mergeCell ref="A24:K24"/>
    <mergeCell ref="B10:C10"/>
    <mergeCell ref="D10:E10"/>
    <mergeCell ref="F10:G10"/>
    <mergeCell ref="H10:I10"/>
    <mergeCell ref="J10:K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S53"/>
  <sheetViews>
    <sheetView workbookViewId="0">
      <selection sqref="A1:XFD1048576"/>
    </sheetView>
  </sheetViews>
  <sheetFormatPr defaultRowHeight="15" x14ac:dyDescent="0.25"/>
  <cols>
    <col min="1" max="1" width="20.7109375" customWidth="1"/>
    <col min="3" max="3" width="11.5703125" bestFit="1" customWidth="1"/>
    <col min="5" max="5" width="11.5703125" bestFit="1" customWidth="1"/>
  </cols>
  <sheetData>
    <row r="8" spans="1:15" x14ac:dyDescent="0.25">
      <c r="B8" s="3" t="s">
        <v>25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B9" s="4" t="s">
        <v>20</v>
      </c>
      <c r="C9" s="4"/>
      <c r="D9" s="3" t="s">
        <v>21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x14ac:dyDescent="0.25">
      <c r="B10" s="37">
        <f>SUM(B13:B18)</f>
        <v>387</v>
      </c>
      <c r="C10" s="37"/>
      <c r="D10" s="38" t="s">
        <v>22</v>
      </c>
      <c r="E10" s="38"/>
      <c r="F10" s="38" t="s">
        <v>23</v>
      </c>
      <c r="G10" s="38"/>
      <c r="H10" s="38" t="s">
        <v>24</v>
      </c>
      <c r="I10" s="38"/>
      <c r="J10" s="33" t="s">
        <v>17</v>
      </c>
      <c r="K10" s="33"/>
      <c r="L10" s="33" t="s">
        <v>18</v>
      </c>
      <c r="M10" s="33"/>
      <c r="N10" s="34" t="s">
        <v>19</v>
      </c>
      <c r="O10" s="34"/>
    </row>
    <row r="11" spans="1:15" x14ac:dyDescent="0.25">
      <c r="B11" s="13" t="s">
        <v>16</v>
      </c>
      <c r="C11" s="13">
        <f>SUM(B13:B18)</f>
        <v>387</v>
      </c>
      <c r="D11" s="14" t="s">
        <v>16</v>
      </c>
      <c r="E11" s="20">
        <f>SUM(D13:D18)</f>
        <v>174</v>
      </c>
      <c r="F11" s="14" t="s">
        <v>16</v>
      </c>
      <c r="G11" s="20">
        <f>SUM(F13:F18)</f>
        <v>37</v>
      </c>
      <c r="H11" s="14" t="s">
        <v>16</v>
      </c>
      <c r="I11" s="20">
        <f>SUM(H13:H18)</f>
        <v>26</v>
      </c>
      <c r="J11" s="14" t="s">
        <v>16</v>
      </c>
      <c r="K11" s="20">
        <f>SUM(J13:J18)</f>
        <v>2</v>
      </c>
      <c r="L11" s="13" t="s">
        <v>16</v>
      </c>
      <c r="M11" s="13">
        <f>SUM(E11+G11+I11+K11)</f>
        <v>239</v>
      </c>
      <c r="N11" s="14" t="s">
        <v>16</v>
      </c>
      <c r="O11" s="14">
        <f>SUM(M11+C11)</f>
        <v>626</v>
      </c>
    </row>
    <row r="12" spans="1:15" x14ac:dyDescent="0.25">
      <c r="A12" s="5" t="s">
        <v>0</v>
      </c>
      <c r="B12" s="6" t="s">
        <v>13</v>
      </c>
      <c r="C12" s="6" t="s">
        <v>14</v>
      </c>
      <c r="D12" s="5" t="s">
        <v>15</v>
      </c>
      <c r="E12" s="5" t="s">
        <v>14</v>
      </c>
      <c r="F12" s="5"/>
      <c r="G12" s="5" t="s">
        <v>14</v>
      </c>
      <c r="H12" s="5" t="s">
        <v>13</v>
      </c>
      <c r="I12" s="5" t="s">
        <v>14</v>
      </c>
      <c r="J12" s="12" t="s">
        <v>13</v>
      </c>
      <c r="K12" s="5" t="s">
        <v>14</v>
      </c>
      <c r="L12" s="6" t="s">
        <v>13</v>
      </c>
      <c r="M12" s="6" t="s">
        <v>14</v>
      </c>
      <c r="N12" s="5" t="s">
        <v>13</v>
      </c>
      <c r="O12" s="5" t="s">
        <v>14</v>
      </c>
    </row>
    <row r="13" spans="1:15" x14ac:dyDescent="0.25">
      <c r="A13" s="5" t="s">
        <v>1</v>
      </c>
      <c r="B13" s="6">
        <f>SUM([1]Sheet1!$B$13+[2]Sheet1!$B$13+[3]Sheet1!$B$13+[4]Sheet1!$B$13+[5]Sheet1!$B$13+[6]Sheet1!$B$13+[7]Sheet1!$B$13+[8]Sheet1!$B$13+[9]Sheet1!$B$13+[10]Sheet1!$B$13+[11]Combined!$B$13+[12]Sheet1!$B$13+[13]Sheet1!$B$13)</f>
        <v>59</v>
      </c>
      <c r="C13" s="15">
        <f>SUM(B13/C11)</f>
        <v>0.15245478036175711</v>
      </c>
      <c r="D13" s="12">
        <f>SUM([14]Thomas_CHEM1211!D13+[14]Thomas_CHEM1212!D13+[14]Black_ENGL1101!D13+[14]Black_ENGL11012!D13+[14]Mayhew_BIOL1107K!D13+[14]Drumtra_BIOL1107K!D13+[14]Blachly_BIOL1107K!D13+[14]Lampert_BIOL1108K!D13+[14]Hyslop_BIOL1108K!D13+[14]Mook_BIOL1107K!D13+[14]Ouzts_HIST2111!D13+[14]Cooke_ENGL1101!D13+'[14]Edelman-Young_ENGL1101'!D13)</f>
        <v>38</v>
      </c>
      <c r="E13" s="16">
        <f>SUM(D13/E11)</f>
        <v>0.21839080459770116</v>
      </c>
      <c r="F13" s="12">
        <f>SUM([14]Thomas_CHEM1211!F13+[14]Thomas_CHEM1212!F13+[14]Black_ENGL1101!F13+[14]Black_ENGL11012!F13+[14]Mayhew_BIOL1107K!F13+[14]Drumtra_BIOL1107K!F13+[14]Blachly_BIOL1107K!F13+[14]Lampert_BIOL1108K!F13+[14]Hyslop_BIOL1108K!F13+[14]Mook_BIOL1107K!F13+[14]Ouzts_HIST2111!F13+[14]Cooke_ENGL1101!F13+'[14]Edelman-Young_ENGL1101'!F13)</f>
        <v>9</v>
      </c>
      <c r="G13" s="16">
        <f>SUM(F13/G11)</f>
        <v>0.24324324324324326</v>
      </c>
      <c r="H13" s="12">
        <f>SUM([14]Thomas_CHEM1211!H13+[14]Thomas_CHEM1212!H13+[14]Black_ENGL1101!H13+[14]Black_ENGL11012!H13+[14]Mayhew_BIOL1107K!H13+[14]Drumtra_BIOL1107K!H13+[14]Blachly_BIOL1107K!H13+[14]Lampert_BIOL1108K!H13+[14]Hyslop_BIOL1108K!H13+[14]Mook_BIOL1107K!H13+[14]Ouzts_HIST2111!H13+[14]Cooke_ENGL1101!H13+'[14]Edelman-Young_ENGL1101'!H13)</f>
        <v>13</v>
      </c>
      <c r="I13" s="16">
        <f>SUM(H13/I11)</f>
        <v>0.5</v>
      </c>
      <c r="J13" s="12">
        <f>SUM([14]Thomas_CHEM1211!J13+[14]Thomas_CHEM1212!J13+[14]Black_ENGL1101!J13+[14]Black_ENGL11012!J13+[14]Mayhew_BIOL1107K!J13+[14]Drumtra_BIOL1107K!J13+[14]Blachly_BIOL1107K!J13+[14]Lampert_BIOL1108K!J13+[14]Hyslop_BIOL1108K!J13+[14]Mook_BIOL1107K!J13+[14]Ouzts_HIST2111!J13+[14]Cooke_ENGL1101!J13+'[14]Edelman-Young_ENGL1101'!J13)</f>
        <v>1</v>
      </c>
      <c r="K13" s="16">
        <f>SUM(J13/K11)</f>
        <v>0.5</v>
      </c>
      <c r="L13" s="6">
        <f>SUM(D13+F13+H13+J13)</f>
        <v>61</v>
      </c>
      <c r="M13" s="15">
        <f>SUM(L13/M11)</f>
        <v>0.25523012552301255</v>
      </c>
      <c r="N13" s="7">
        <f>SUM(L13+B13)</f>
        <v>120</v>
      </c>
      <c r="O13" s="16">
        <f>SUM(N13/O11)</f>
        <v>0.19169329073482427</v>
      </c>
    </row>
    <row r="14" spans="1:15" x14ac:dyDescent="0.25">
      <c r="A14" s="5" t="s">
        <v>2</v>
      </c>
      <c r="B14" s="6">
        <f>SUM([1]Sheet1!$B$14+[2]Sheet1!$B$14+[3]Sheet1!$B$14+[4]Sheet1!$B$14+[5]Sheet1!$B$14+[6]Sheet1!$B$14+[7]Sheet1!$B$14+[8]Sheet1!$B$14+[9]Sheet1!$B$14+[11]Combined!$B$14+[12]Sheet1!$B$14+[13]Sheet1!$B$14)</f>
        <v>92</v>
      </c>
      <c r="C14" s="15">
        <f>SUM(B14/C11)</f>
        <v>0.23772609819121446</v>
      </c>
      <c r="D14" s="12">
        <f>SUM([14]Thomas_CHEM1211!D14+[14]Thomas_CHEM1212!D14+[14]Black_ENGL1101!D14+[14]Black_ENGL11012!D14+[14]Mayhew_BIOL1107K!D14+[14]Drumtra_BIOL1107K!D14+[14]Blachly_BIOL1107K!D14+[14]Lampert_BIOL1108K!D14+[14]Hyslop_BIOL1108K!D14+[14]Mook_BIOL1107K!D14+[14]Ouzts_HIST2111!D14+[14]Cooke_ENGL1101!D14+'[14]Edelman-Young_ENGL1101'!D14)</f>
        <v>58</v>
      </c>
      <c r="E14" s="16">
        <f>SUM(D14/E11)</f>
        <v>0.33333333333333331</v>
      </c>
      <c r="F14" s="12">
        <f>SUM([14]Thomas_CHEM1211!F14+[14]Thomas_CHEM1212!F14+[14]Black_ENGL1101!F14+[14]Black_ENGL11012!F14+[14]Mayhew_BIOL1107K!F14+[14]Drumtra_BIOL1107K!F14+[14]Blachly_BIOL1107K!F14+[14]Lampert_BIOL1108K!F14+[14]Hyslop_BIOL1108K!F14+[14]Mook_BIOL1107K!F14+[14]Ouzts_HIST2111!F14+[14]Cooke_ENGL1101!F14+'[14]Edelman-Young_ENGL1101'!F14)</f>
        <v>8</v>
      </c>
      <c r="G14" s="16">
        <f>SUM(F14/G11)</f>
        <v>0.21621621621621623</v>
      </c>
      <c r="H14" s="12">
        <f>SUM([14]Thomas_CHEM1211!H14+[14]Thomas_CHEM1212!H14+[14]Black_ENGL1101!H14+[14]Black_ENGL11012!H14+[14]Mayhew_BIOL1107K!H14+[14]Drumtra_BIOL1107K!H14+[14]Blachly_BIOL1107K!H14+[14]Lampert_BIOL1108K!H14+[14]Hyslop_BIOL1108K!H14+[14]Mook_BIOL1107K!H14+[14]Ouzts_HIST2111!H14+[14]Cooke_ENGL1101!H14+'[14]Edelman-Young_ENGL1101'!H14)</f>
        <v>8</v>
      </c>
      <c r="I14" s="16">
        <f>SUM(H14/I11)</f>
        <v>0.30769230769230771</v>
      </c>
      <c r="J14" s="12">
        <f>SUM([14]Thomas_CHEM1211!J14+[14]Thomas_CHEM1212!J14+[14]Black_ENGL1101!J14+[14]Black_ENGL11012!J14+[14]Mayhew_BIOL1107K!J14+[14]Drumtra_BIOL1107K!J14+[14]Blachly_BIOL1107K!J14+[14]Lampert_BIOL1108K!J14+[14]Hyslop_BIOL1108K!J14+[14]Mook_BIOL1107K!J14+[14]Ouzts_HIST2111!J14+[14]Cooke_ENGL1101!J14+'[14]Edelman-Young_ENGL1101'!J14)</f>
        <v>0</v>
      </c>
      <c r="K14" s="16">
        <f>SUM(J14/K11)</f>
        <v>0</v>
      </c>
      <c r="L14" s="6">
        <f t="shared" ref="L14:L18" si="0">SUM(D14+F14+H14+J14)</f>
        <v>74</v>
      </c>
      <c r="M14" s="15">
        <f>SUM(L14/M11)</f>
        <v>0.30962343096234307</v>
      </c>
      <c r="N14" s="7">
        <f t="shared" ref="N14:N18" si="1">SUM(L14+B14)</f>
        <v>166</v>
      </c>
      <c r="O14" s="16">
        <f>SUM(N14/O11)</f>
        <v>0.26517571884984026</v>
      </c>
    </row>
    <row r="15" spans="1:15" x14ac:dyDescent="0.25">
      <c r="A15" s="5" t="s">
        <v>3</v>
      </c>
      <c r="B15" s="6">
        <f>SUM([14]Thomas_CHEM1211!B15+[14]Thomas_CHEM1212!B15+[14]Black_ENGL1101!B15+[14]Black_ENGL11012!B15+[14]Mayhew_BIOL1107K!B15+[14]Drumtra_BIOL1107K!B15+[14]Blachly_BIOL1107K!B15+[14]Lampert_BIOL1108K!B15+[14]Hyslop_BIOL1108K!B15+[14]Mook_BIOL1107K!B15+[14]Ouzts_HIST2111!B15+[14]Cooke_ENGL1101!B15+'[14]Edelman-Young_ENGL1101'!B15)</f>
        <v>82</v>
      </c>
      <c r="C15" s="15">
        <f>SUM(B15/C11)</f>
        <v>0.21188630490956073</v>
      </c>
      <c r="D15" s="12">
        <f>SUM([14]Thomas_CHEM1211!D15+[14]Thomas_CHEM1212!D15+[14]Black_ENGL1101!D15+[14]Black_ENGL11012!D15+[14]Mayhew_BIOL1107K!D15+[14]Drumtra_BIOL1107K!D15+[14]Blachly_BIOL1107K!D15+[14]Lampert_BIOL1108K!D15+[14]Hyslop_BIOL1108K!D15+[14]Mook_BIOL1107K!D15+[14]Ouzts_HIST2111!D15+[14]Cooke_ENGL1101!D15+'[14]Edelman-Young_ENGL1101'!D15)</f>
        <v>34</v>
      </c>
      <c r="E15" s="16">
        <f>SUM(D15/E11)</f>
        <v>0.19540229885057472</v>
      </c>
      <c r="F15" s="12">
        <f>SUM([14]Thomas_CHEM1211!F15+[14]Thomas_CHEM1212!F15+[14]Black_ENGL1101!F15+[14]Black_ENGL11012!F15+[14]Mayhew_BIOL1107K!F15+[14]Drumtra_BIOL1107K!F15+[14]Blachly_BIOL1107K!F15+[14]Lampert_BIOL1108K!F15+[14]Hyslop_BIOL1108K!F15+[14]Mook_BIOL1107K!F15+[14]Ouzts_HIST2111!F15+[14]Cooke_ENGL1101!F15+'[14]Edelman-Young_ENGL1101'!F15)</f>
        <v>10</v>
      </c>
      <c r="G15" s="16">
        <f>SUM(F15/G11)</f>
        <v>0.27027027027027029</v>
      </c>
      <c r="H15" s="12">
        <f>SUM([14]Thomas_CHEM1211!H15+[14]Thomas_CHEM1212!H15+[14]Black_ENGL1101!H15+[14]Black_ENGL11012!H15+[14]Mayhew_BIOL1107K!H15+[14]Drumtra_BIOL1107K!H15+[14]Blachly_BIOL1107K!H15+[14]Lampert_BIOL1108K!H15+[14]Hyslop_BIOL1108K!H15+[14]Mook_BIOL1107K!H15+[14]Ouzts_HIST2111!H15+[14]Cooke_ENGL1101!H15+'[14]Edelman-Young_ENGL1101'!H15)</f>
        <v>3</v>
      </c>
      <c r="I15" s="16">
        <f>SUM(H15/I11)</f>
        <v>0.11538461538461539</v>
      </c>
      <c r="J15" s="12">
        <f>SUM([14]Thomas_CHEM1211!J15+[14]Thomas_CHEM1212!J15+[14]Black_ENGL1101!J15+[14]Black_ENGL11012!J15+[14]Mayhew_BIOL1107K!J15+[14]Drumtra_BIOL1107K!J15+[14]Blachly_BIOL1107K!J15+[14]Lampert_BIOL1108K!J15+[14]Hyslop_BIOL1108K!J15+[14]Mook_BIOL1107K!J15+[14]Ouzts_HIST2111!J15+[14]Cooke_ENGL1101!J15+'[14]Edelman-Young_ENGL1101'!J15)</f>
        <v>0</v>
      </c>
      <c r="K15" s="16">
        <f>SUM(J15/K11)</f>
        <v>0</v>
      </c>
      <c r="L15" s="6">
        <f t="shared" si="0"/>
        <v>47</v>
      </c>
      <c r="M15" s="15">
        <f>SUM(L15/M11)</f>
        <v>0.19665271966527198</v>
      </c>
      <c r="N15" s="7">
        <f t="shared" si="1"/>
        <v>129</v>
      </c>
      <c r="O15" s="16">
        <f>SUM(N15/O11)</f>
        <v>0.20607028753993611</v>
      </c>
    </row>
    <row r="16" spans="1:15" x14ac:dyDescent="0.25">
      <c r="A16" s="5" t="s">
        <v>4</v>
      </c>
      <c r="B16" s="6">
        <f>SUM([14]Thomas_CHEM1211!B16+[14]Thomas_CHEM1212!B16+[14]Black_ENGL1101!B16+[14]Black_ENGL11012!B16+[14]Mayhew_BIOL1107K!B16+[14]Drumtra_BIOL1107K!B16+[14]Blachly_BIOL1107K!B16+[14]Lampert_BIOL1108K!B16+[14]Hyslop_BIOL1108K!B16+[14]Mook_BIOL1107K!B16+[14]Ouzts_HIST2111!B16+[14]Cooke_ENGL1101!B16+'[14]Edelman-Young_ENGL1101'!B16)</f>
        <v>27</v>
      </c>
      <c r="C16" s="15">
        <f>SUM(B16/C11)</f>
        <v>6.9767441860465115E-2</v>
      </c>
      <c r="D16" s="12">
        <f>SUM([14]Thomas_CHEM1211!D16+[14]Thomas_CHEM1212!D16+[14]Black_ENGL1101!D16+[14]Black_ENGL11012!D16+[14]Mayhew_BIOL1107K!D16+[14]Drumtra_BIOL1107K!D16+[14]Blachly_BIOL1107K!D16+[14]Lampert_BIOL1108K!D16+[14]Hyslop_BIOL1108K!D16+[14]Mook_BIOL1107K!D16+[14]Ouzts_HIST2111!D16+[14]Cooke_ENGL1101!D16+'[14]Edelman-Young_ENGL1101'!D16)</f>
        <v>15</v>
      </c>
      <c r="E16" s="16">
        <f>SUM(D16/E11)</f>
        <v>8.6206896551724144E-2</v>
      </c>
      <c r="F16" s="12">
        <f>SUM([14]Thomas_CHEM1211!F16+[14]Thomas_CHEM1212!F16+[14]Black_ENGL1101!F16+[14]Black_ENGL11012!F16+[14]Mayhew_BIOL1107K!F16+[14]Drumtra_BIOL1107K!F16+[14]Blachly_BIOL1107K!F16+[14]Lampert_BIOL1108K!F16+[14]Hyslop_BIOL1108K!F16+[14]Mook_BIOL1107K!F16+[14]Ouzts_HIST2111!F16+[14]Cooke_ENGL1101!F16+'[14]Edelman-Young_ENGL1101'!F16)</f>
        <v>4</v>
      </c>
      <c r="G16" s="16">
        <f>SUM(F16/G11)</f>
        <v>0.10810810810810811</v>
      </c>
      <c r="H16" s="12">
        <f>SUM([14]Thomas_CHEM1211!H16+[14]Thomas_CHEM1212!H16+[14]Black_ENGL1101!H16+[14]Black_ENGL11012!H16+[14]Mayhew_BIOL1107K!H16+[14]Drumtra_BIOL1107K!H16+[14]Blachly_BIOL1107K!H16+[14]Lampert_BIOL1108K!H16+[14]Hyslop_BIOL1108K!H16+[14]Mook_BIOL1107K!H16+[14]Ouzts_HIST2111!H16+[14]Cooke_ENGL1101!H16+'[14]Edelman-Young_ENGL1101'!H16)</f>
        <v>2</v>
      </c>
      <c r="I16" s="16">
        <f>SUM(H16/I11)</f>
        <v>7.6923076923076927E-2</v>
      </c>
      <c r="J16" s="12">
        <f>SUM([14]Thomas_CHEM1211!J16+[14]Thomas_CHEM1212!J16+[14]Black_ENGL1101!J16+[14]Black_ENGL11012!J16+[14]Mayhew_BIOL1107K!J16+[14]Drumtra_BIOL1107K!J16+[14]Blachly_BIOL1107K!J16+[14]Lampert_BIOL1108K!J16+[14]Hyslop_BIOL1108K!J16+[14]Mook_BIOL1107K!J16+[14]Ouzts_HIST2111!J16+[14]Cooke_ENGL1101!J16+'[14]Edelman-Young_ENGL1101'!J16)</f>
        <v>1</v>
      </c>
      <c r="K16" s="16">
        <f>SUM(J16/K11)</f>
        <v>0.5</v>
      </c>
      <c r="L16" s="6">
        <f t="shared" si="0"/>
        <v>22</v>
      </c>
      <c r="M16" s="15">
        <f>SUM(L16/M11)</f>
        <v>9.2050209205020925E-2</v>
      </c>
      <c r="N16" s="7">
        <f t="shared" si="1"/>
        <v>49</v>
      </c>
      <c r="O16" s="16">
        <f>SUM(N16/O11)</f>
        <v>7.8274760383386585E-2</v>
      </c>
    </row>
    <row r="17" spans="1:19" x14ac:dyDescent="0.25">
      <c r="A17" s="5" t="s">
        <v>33</v>
      </c>
      <c r="B17" s="6">
        <f>SUM([14]Thomas_CHEM1211!B17+[14]Thomas_CHEM1212!B17+[14]Black_ENGL1101!B17+[14]Black_ENGL11012!B17+[14]Mayhew_BIOL1107K!B17+[14]Drumtra_BIOL1107K!B17+[14]Blachly_BIOL1107K!B17+[14]Lampert_BIOL1108K!B17+[14]Hyslop_BIOL1108K!B17+[14]Mook_BIOL1107K!B17+[14]Ouzts_HIST2111!B17+[14]Cooke_ENGL1101!B17+'[14]Edelman-Young_ENGL1101'!B17)</f>
        <v>39</v>
      </c>
      <c r="C17" s="15">
        <f>SUM(B17/C11)</f>
        <v>0.10077519379844961</v>
      </c>
      <c r="D17" s="12">
        <f>SUM([14]Thomas_CHEM1211!D17+[14]Thomas_CHEM1212!D17+[14]Black_ENGL1101!D17+[14]Black_ENGL11012!D17+[14]Mayhew_BIOL1107K!D17+[14]Drumtra_BIOL1107K!D17+[14]Blachly_BIOL1107K!D17+[14]Lampert_BIOL1108K!D17+[14]Hyslop_BIOL1108K!D17+[14]Mook_BIOL1107K!D17+[14]Ouzts_HIST2111!D17+[14]Cooke_ENGL1101!D17+'[14]Edelman-Young_ENGL1101'!D17)</f>
        <v>9</v>
      </c>
      <c r="E17" s="16">
        <f>SUM(D17/E11)</f>
        <v>5.1724137931034482E-2</v>
      </c>
      <c r="F17" s="12">
        <f>SUM([14]Thomas_CHEM1211!F17+[14]Thomas_CHEM1212!F17+[14]Black_ENGL1101!F17+[14]Black_ENGL11012!F17+[14]Mayhew_BIOL1107K!F17+[14]Drumtra_BIOL1107K!F17+[14]Blachly_BIOL1107K!F17+[14]Lampert_BIOL1108K!F17+[14]Hyslop_BIOL1108K!F17+[14]Mook_BIOL1107K!F17+[14]Ouzts_HIST2111!F17+[14]Cooke_ENGL1101!F17+'[14]Edelman-Young_ENGL1101'!F17)</f>
        <v>3</v>
      </c>
      <c r="G17" s="16">
        <f>SUM(F17/G11)</f>
        <v>8.1081081081081086E-2</v>
      </c>
      <c r="H17" s="12">
        <f>SUM([14]Thomas_CHEM1211!H17+[14]Thomas_CHEM1212!H17+[14]Black_ENGL1101!H17+[14]Black_ENGL11012!H17+[14]Mayhew_BIOL1107K!H17+[14]Drumtra_BIOL1107K!H17+[14]Blachly_BIOL1107K!H17+[14]Lampert_BIOL1108K!H17+[14]Hyslop_BIOL1108K!H17+[14]Mook_BIOL1107K!H17+[14]Ouzts_HIST2111!H17+[14]Cooke_ENGL1101!H17+'[14]Edelman-Young_ENGL1101'!H17)</f>
        <v>0</v>
      </c>
      <c r="I17" s="16">
        <f>SUM(H17/I11)</f>
        <v>0</v>
      </c>
      <c r="J17" s="12">
        <f>SUM([14]Thomas_CHEM1211!J17+[14]Thomas_CHEM1212!J17+[14]Black_ENGL1101!J17+[14]Black_ENGL11012!J17+[14]Mayhew_BIOL1107K!J17+[14]Drumtra_BIOL1107K!J17+[14]Blachly_BIOL1107K!J17+[14]Lampert_BIOL1108K!J17+[14]Hyslop_BIOL1108K!J17+[14]Mook_BIOL1107K!J17+[14]Ouzts_HIST2111!J17+[14]Cooke_ENGL1101!J17+'[14]Edelman-Young_ENGL1101'!J17)</f>
        <v>0</v>
      </c>
      <c r="K17" s="16">
        <f>SUM(J17/K11)</f>
        <v>0</v>
      </c>
      <c r="L17" s="6">
        <f t="shared" si="0"/>
        <v>12</v>
      </c>
      <c r="M17" s="15">
        <f>SUM(L17/M11)</f>
        <v>5.0209205020920501E-2</v>
      </c>
      <c r="N17" s="7">
        <f t="shared" si="1"/>
        <v>51</v>
      </c>
      <c r="O17" s="16">
        <f>SUM(N17/O11)</f>
        <v>8.1469648562300323E-2</v>
      </c>
    </row>
    <row r="18" spans="1:19" x14ac:dyDescent="0.25">
      <c r="A18" s="5" t="s">
        <v>32</v>
      </c>
      <c r="B18" s="6">
        <f>SUM([14]Thomas_CHEM1211!B18+[14]Thomas_CHEM1212!B18+[14]Black_ENGL1101!B18+[14]Black_ENGL11012!B18+[14]Mayhew_BIOL1107K!B18+[14]Drumtra_BIOL1107K!B18+[14]Blachly_BIOL1107K!B18+[14]Lampert_BIOL1108K!B18+[14]Hyslop_BIOL1108K!B18+[14]Mook_BIOL1107K!B18+[14]Ouzts_HIST2111!B18+[14]Cooke_ENGL1101!B18+'[14]Edelman-Young_ENGL1101'!B18)</f>
        <v>88</v>
      </c>
      <c r="C18" s="15">
        <f>SUM(B18/C11)</f>
        <v>0.22739018087855298</v>
      </c>
      <c r="D18" s="12">
        <f>SUM([14]Thomas_CHEM1211!D18+[14]Thomas_CHEM1212!D18+[14]Black_ENGL1101!D18+[14]Black_ENGL11012!D18+[14]Mayhew_BIOL1107K!D18+[14]Drumtra_BIOL1107K!D18+[14]Blachly_BIOL1107K!D18+[14]Lampert_BIOL1108K!D18+[14]Hyslop_BIOL1108K!D18+[14]Mook_BIOL1107K!D18+[14]Ouzts_HIST2111!D18+[14]Cooke_ENGL1101!D18+'[14]Edelman-Young_ENGL1101'!D18)</f>
        <v>20</v>
      </c>
      <c r="E18" s="16">
        <f>SUM(D18/E11)</f>
        <v>0.11494252873563218</v>
      </c>
      <c r="F18" s="12">
        <f>SUM([14]Thomas_CHEM1211!F18+[14]Thomas_CHEM1212!F18+[14]Black_ENGL1101!F18+[14]Black_ENGL11012!F18+[14]Mayhew_BIOL1107K!F18+[14]Drumtra_BIOL1107K!F18+[14]Blachly_BIOL1107K!F18+[14]Lampert_BIOL1108K!F18+[14]Hyslop_BIOL1108K!F18+[14]Mook_BIOL1107K!F18+[14]Ouzts_HIST2111!F18+[14]Cooke_ENGL1101!F18+'[14]Edelman-Young_ENGL1101'!F18)</f>
        <v>3</v>
      </c>
      <c r="G18" s="16">
        <f>SUM(F18/G11)</f>
        <v>8.1081081081081086E-2</v>
      </c>
      <c r="H18" s="12">
        <f>SUM([14]Thomas_CHEM1211!H18+[14]Thomas_CHEM1212!H18+[14]Black_ENGL1101!H18+[14]Black_ENGL11012!H18+[14]Mayhew_BIOL1107K!H18+[14]Drumtra_BIOL1107K!H18+[14]Blachly_BIOL1107K!H18+[14]Lampert_BIOL1108K!H18+[14]Hyslop_BIOL1108K!H18+[14]Mook_BIOL1107K!H18+[14]Ouzts_HIST2111!H18+[14]Cooke_ENGL1101!H18+'[14]Edelman-Young_ENGL1101'!H18)</f>
        <v>0</v>
      </c>
      <c r="I18" s="16">
        <f>SUM(H18/I11)</f>
        <v>0</v>
      </c>
      <c r="J18" s="12">
        <f>SUM([14]Thomas_CHEM1211!J18+[14]Thomas_CHEM1212!J18+[14]Black_ENGL1101!J18+[14]Black_ENGL11012!J18+[14]Mayhew_BIOL1107K!J18+[14]Drumtra_BIOL1107K!J18+[14]Blachly_BIOL1107K!J18+[14]Lampert_BIOL1108K!J18+[14]Hyslop_BIOL1108K!J18+[14]Mook_BIOL1107K!J18+[14]Ouzts_HIST2111!J18+[14]Cooke_ENGL1101!J18+'[14]Edelman-Young_ENGL1101'!J18)</f>
        <v>0</v>
      </c>
      <c r="K18" s="16">
        <f>SUM(J18/K11)</f>
        <v>0</v>
      </c>
      <c r="L18" s="6">
        <f t="shared" si="0"/>
        <v>23</v>
      </c>
      <c r="M18" s="15">
        <f>SUM(L18/M11)</f>
        <v>9.6234309623430964E-2</v>
      </c>
      <c r="N18" s="7">
        <f t="shared" si="1"/>
        <v>111</v>
      </c>
      <c r="O18" s="16">
        <f>SUM(N18/O11)</f>
        <v>0.17731629392971246</v>
      </c>
    </row>
    <row r="19" spans="1:19" x14ac:dyDescent="0.25">
      <c r="A19" s="5" t="s">
        <v>5</v>
      </c>
      <c r="B19" s="6">
        <f>SUM(B13:B15)</f>
        <v>233</v>
      </c>
      <c r="C19" s="15">
        <f>SUM(B19/C11)</f>
        <v>0.6020671834625323</v>
      </c>
      <c r="D19" s="12">
        <f>SUM(D13:D15)</f>
        <v>130</v>
      </c>
      <c r="E19" s="29">
        <f>SUM(D19/E11)</f>
        <v>0.74712643678160917</v>
      </c>
      <c r="F19" s="28">
        <f>SUM(F13:F15)</f>
        <v>27</v>
      </c>
      <c r="G19" s="29">
        <f>SUM(F19/G11)</f>
        <v>0.72972972972972971</v>
      </c>
      <c r="H19" s="28">
        <f>SUM(H13:H15)</f>
        <v>24</v>
      </c>
      <c r="I19" s="29">
        <f>SUM(H19/I11)</f>
        <v>0.92307692307692313</v>
      </c>
      <c r="J19" s="28">
        <f>SUM(J13:J15)</f>
        <v>1</v>
      </c>
      <c r="K19" s="16">
        <f>SUM(J19/K11)</f>
        <v>0.5</v>
      </c>
      <c r="L19" s="6">
        <f>SUM(L13:L15)</f>
        <v>182</v>
      </c>
      <c r="M19" s="15">
        <f>SUM(L19/M11)</f>
        <v>0.7615062761506276</v>
      </c>
      <c r="N19" s="12">
        <f>SUM(N13:N15)</f>
        <v>415</v>
      </c>
      <c r="O19" s="16">
        <f>SUM(N19/O11)</f>
        <v>0.66293929712460065</v>
      </c>
    </row>
    <row r="20" spans="1:19" x14ac:dyDescent="0.25">
      <c r="A20" s="5" t="s">
        <v>6</v>
      </c>
      <c r="B20" s="6">
        <f>SUM(B16:B18)</f>
        <v>154</v>
      </c>
      <c r="C20" s="15">
        <f>SUM(B20/C11)</f>
        <v>0.3979328165374677</v>
      </c>
      <c r="D20" s="28">
        <f>SUM(D16:D18)</f>
        <v>44</v>
      </c>
      <c r="E20" s="29">
        <f>SUM(D20/E11)</f>
        <v>0.25287356321839083</v>
      </c>
      <c r="F20" s="28">
        <f>SUM(F16:F18)</f>
        <v>10</v>
      </c>
      <c r="G20" s="29">
        <f>SUM(F20/G11)</f>
        <v>0.27027027027027029</v>
      </c>
      <c r="H20" s="28">
        <f>SUM(H16:H18)</f>
        <v>2</v>
      </c>
      <c r="I20" s="29">
        <f>SUM(H20/I11)</f>
        <v>7.6923076923076927E-2</v>
      </c>
      <c r="J20" s="28">
        <f>SUM(J16:J18)</f>
        <v>1</v>
      </c>
      <c r="K20" s="16">
        <f>SUM(J20/K11)</f>
        <v>0.5</v>
      </c>
      <c r="L20" s="6">
        <f>SUM(L16:L18)</f>
        <v>57</v>
      </c>
      <c r="M20" s="15">
        <f>SUM(L20/M11)</f>
        <v>0.2384937238493724</v>
      </c>
      <c r="N20" s="12">
        <f>SUM(N16:N18)</f>
        <v>211</v>
      </c>
      <c r="O20" s="16">
        <f>SUM(N20/O11)</f>
        <v>0.33706070287539935</v>
      </c>
    </row>
    <row r="21" spans="1:19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9" ht="15.75" customHeight="1" x14ac:dyDescent="0.25">
      <c r="A22" s="36" t="s">
        <v>26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O22" s="24"/>
      <c r="P22" s="24"/>
      <c r="Q22" s="24"/>
      <c r="R22" s="24"/>
      <c r="S22" s="21"/>
    </row>
    <row r="23" spans="1:19" x14ac:dyDescent="0.25">
      <c r="A23" s="35" t="s">
        <v>29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8">
        <f>SUM(O11)</f>
        <v>626</v>
      </c>
      <c r="M23" s="10"/>
      <c r="N23" s="11"/>
      <c r="O23" s="23"/>
      <c r="P23" s="39"/>
      <c r="Q23" s="39"/>
      <c r="R23" s="23"/>
    </row>
    <row r="24" spans="1:19" x14ac:dyDescent="0.25">
      <c r="A24" s="35" t="s">
        <v>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8">
        <v>30</v>
      </c>
      <c r="M24" s="10"/>
      <c r="N24" s="11"/>
      <c r="O24" s="23"/>
      <c r="P24" s="25"/>
      <c r="Q24" s="25"/>
      <c r="R24" s="23"/>
    </row>
    <row r="25" spans="1:19" x14ac:dyDescent="0.25">
      <c r="A25" s="35" t="s">
        <v>8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22">
        <f>SUM(M11)</f>
        <v>239</v>
      </c>
      <c r="M25" s="10"/>
      <c r="N25" s="11"/>
      <c r="O25" s="23"/>
      <c r="P25" s="26"/>
      <c r="Q25" s="26"/>
      <c r="R25" s="23"/>
    </row>
    <row r="26" spans="1:19" x14ac:dyDescent="0.25">
      <c r="A26" s="35" t="s">
        <v>9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17">
        <f>SUM(L25/L23)</f>
        <v>0.38178913738019171</v>
      </c>
      <c r="M26" s="10"/>
      <c r="N26" s="11"/>
      <c r="O26" s="23"/>
      <c r="P26" s="26"/>
      <c r="Q26" s="27"/>
      <c r="R26" s="23"/>
    </row>
    <row r="27" spans="1:19" x14ac:dyDescent="0.25">
      <c r="A27" s="35" t="s">
        <v>10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8"/>
      <c r="M27" s="10"/>
      <c r="N27" s="11"/>
      <c r="O27" s="23"/>
      <c r="P27" s="26"/>
      <c r="Q27" s="27"/>
      <c r="R27" s="23"/>
    </row>
    <row r="28" spans="1:19" x14ac:dyDescent="0.25">
      <c r="A28" s="40" t="s">
        <v>31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8">
        <f>SUM(L27/L24)</f>
        <v>0</v>
      </c>
      <c r="M28" s="10"/>
      <c r="N28" s="11"/>
      <c r="O28" s="23"/>
      <c r="P28" s="26"/>
      <c r="Q28" s="27"/>
      <c r="R28" s="23"/>
    </row>
    <row r="29" spans="1:19" x14ac:dyDescent="0.25">
      <c r="A29" s="35" t="s">
        <v>11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19">
        <f>SUM((L13*4)+(L14*3)+(L15*2)+(L16*1)+(L17*0))/M11</f>
        <v>2.4351464435146442</v>
      </c>
      <c r="M29" s="10"/>
      <c r="N29" s="11"/>
      <c r="O29" s="23"/>
      <c r="P29" s="26"/>
      <c r="Q29" s="27"/>
      <c r="R29" s="23"/>
    </row>
    <row r="30" spans="1:19" x14ac:dyDescent="0.25">
      <c r="A30" s="35" t="s">
        <v>12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19">
        <f>SUM((B13*4)+(B14*3)+(B15*2)+(B16*1)+(B17*0))/C11</f>
        <v>1.8165374677002584</v>
      </c>
      <c r="M30" s="10"/>
      <c r="N30" s="11"/>
      <c r="O30" s="23"/>
      <c r="P30" s="26"/>
      <c r="Q30" s="27"/>
      <c r="R30" s="23"/>
    </row>
    <row r="31" spans="1:19" x14ac:dyDescent="0.25">
      <c r="A31" s="30" t="s">
        <v>30</v>
      </c>
      <c r="B31" s="31"/>
      <c r="C31" s="31"/>
      <c r="D31" s="31"/>
      <c r="E31" s="31"/>
      <c r="F31" s="31"/>
      <c r="G31" s="31"/>
      <c r="H31" s="31"/>
      <c r="I31" s="31"/>
      <c r="J31" s="31"/>
      <c r="K31" s="32"/>
      <c r="L31" s="19">
        <f>SUM(L29-L30)</f>
        <v>0.61860897581438579</v>
      </c>
      <c r="M31" s="10"/>
      <c r="N31" s="11"/>
      <c r="O31" s="23"/>
      <c r="P31" s="26"/>
      <c r="Q31" s="27"/>
      <c r="R31" s="23"/>
    </row>
    <row r="32" spans="1:19" x14ac:dyDescent="0.25">
      <c r="A32" t="s">
        <v>28</v>
      </c>
      <c r="O32" s="23"/>
      <c r="P32" s="26"/>
      <c r="Q32" s="27"/>
      <c r="R32" s="23"/>
    </row>
    <row r="33" spans="1:18" x14ac:dyDescent="0.25">
      <c r="O33" s="23"/>
      <c r="P33" s="26"/>
      <c r="Q33" s="27"/>
      <c r="R33" s="23"/>
    </row>
    <row r="34" spans="1:18" x14ac:dyDescent="0.25">
      <c r="A34" s="2"/>
      <c r="B34" s="1"/>
      <c r="C34" s="1"/>
      <c r="D34" s="1"/>
      <c r="E34" s="1"/>
      <c r="F34" s="1"/>
      <c r="G34" s="1"/>
      <c r="H34" s="1"/>
      <c r="I34" s="2"/>
      <c r="J34" s="2"/>
      <c r="K34" s="2"/>
      <c r="L34" s="2"/>
      <c r="M34" s="2"/>
      <c r="O34" s="23"/>
      <c r="P34" s="26"/>
      <c r="Q34" s="27"/>
      <c r="R34" s="23"/>
    </row>
    <row r="35" spans="1:18" x14ac:dyDescent="0.25">
      <c r="A35" s="1"/>
      <c r="B35" s="1"/>
      <c r="C35" s="1"/>
      <c r="D35" s="1"/>
      <c r="E35" s="1"/>
      <c r="F35" s="1"/>
      <c r="G35" s="1"/>
      <c r="H35" s="1"/>
    </row>
    <row r="36" spans="1:18" x14ac:dyDescent="0.25">
      <c r="A36" s="18" t="s">
        <v>27</v>
      </c>
      <c r="B36" s="1"/>
      <c r="C36" s="1"/>
      <c r="D36" s="1"/>
      <c r="E36" s="1"/>
      <c r="F36" s="1"/>
      <c r="G36" s="1"/>
      <c r="H36" s="1"/>
      <c r="I36" s="2"/>
      <c r="J36" s="2"/>
      <c r="K36" s="2"/>
      <c r="L36" s="2"/>
      <c r="M36" s="2"/>
    </row>
    <row r="37" spans="1:18" x14ac:dyDescent="0.25">
      <c r="A37" s="1"/>
      <c r="B37" s="1"/>
      <c r="C37" s="1"/>
      <c r="D37" s="1"/>
      <c r="E37" s="1"/>
      <c r="F37" s="1"/>
      <c r="G37" s="1"/>
      <c r="H37" s="1"/>
    </row>
    <row r="38" spans="1:18" x14ac:dyDescent="0.25">
      <c r="A38" s="1"/>
      <c r="B38" s="1"/>
      <c r="C38" s="1"/>
      <c r="D38" s="1"/>
      <c r="E38" s="1"/>
      <c r="F38" s="1"/>
      <c r="G38" s="1"/>
      <c r="H38" s="1"/>
    </row>
    <row r="39" spans="1:18" x14ac:dyDescent="0.25">
      <c r="A39" s="1"/>
      <c r="B39" s="1"/>
      <c r="C39" s="1"/>
      <c r="D39" s="1"/>
      <c r="E39" s="1"/>
      <c r="F39" s="1"/>
      <c r="G39" s="1"/>
      <c r="H39" s="1"/>
    </row>
    <row r="40" spans="1:18" x14ac:dyDescent="0.25">
      <c r="A40" s="1"/>
      <c r="B40" s="1"/>
      <c r="C40" s="1"/>
      <c r="D40" s="1"/>
      <c r="E40" s="1"/>
      <c r="F40" s="1"/>
      <c r="G40" s="1"/>
      <c r="H40" s="1"/>
    </row>
    <row r="41" spans="1:18" x14ac:dyDescent="0.25">
      <c r="A41" s="1"/>
      <c r="B41" s="1"/>
      <c r="C41" s="1"/>
      <c r="D41" s="1"/>
      <c r="E41" s="1"/>
      <c r="F41" s="1"/>
      <c r="G41" s="1"/>
      <c r="H41" s="1"/>
    </row>
    <row r="42" spans="1:18" x14ac:dyDescent="0.25">
      <c r="A42" s="1"/>
      <c r="B42" s="1"/>
      <c r="C42" s="1"/>
      <c r="D42" s="1"/>
      <c r="E42" s="1"/>
      <c r="F42" s="1"/>
      <c r="G42" s="1"/>
      <c r="H42" s="1"/>
    </row>
    <row r="43" spans="1:18" x14ac:dyDescent="0.25">
      <c r="A43" s="1"/>
      <c r="B43" s="1"/>
      <c r="C43" s="1"/>
      <c r="D43" s="1"/>
      <c r="E43" s="1"/>
      <c r="F43" s="1"/>
      <c r="G43" s="1"/>
      <c r="H43" s="1"/>
    </row>
    <row r="44" spans="1:18" x14ac:dyDescent="0.25">
      <c r="A44" s="1"/>
      <c r="B44" s="1"/>
      <c r="C44" s="1"/>
      <c r="D44" s="1"/>
      <c r="E44" s="1"/>
      <c r="F44" s="1"/>
      <c r="G44" s="1"/>
      <c r="H44" s="1"/>
    </row>
    <row r="45" spans="1:18" x14ac:dyDescent="0.25">
      <c r="A45" s="1"/>
      <c r="B45" s="1"/>
      <c r="C45" s="1"/>
      <c r="D45" s="1"/>
      <c r="E45" s="1"/>
      <c r="F45" s="1"/>
      <c r="G45" s="1"/>
      <c r="H45" s="1"/>
    </row>
    <row r="46" spans="1:18" x14ac:dyDescent="0.25">
      <c r="A46" s="1"/>
      <c r="B46" s="1"/>
      <c r="C46" s="1"/>
      <c r="D46" s="1"/>
      <c r="E46" s="1"/>
      <c r="F46" s="1"/>
      <c r="G46" s="1"/>
      <c r="H46" s="1"/>
    </row>
    <row r="47" spans="1:18" x14ac:dyDescent="0.25">
      <c r="A47" s="1"/>
      <c r="B47" s="1"/>
      <c r="C47" s="1"/>
      <c r="D47" s="1"/>
      <c r="E47" s="1"/>
      <c r="F47" s="1"/>
      <c r="G47" s="1"/>
      <c r="H47" s="1"/>
    </row>
    <row r="48" spans="1:1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</sheetData>
  <mergeCells count="18">
    <mergeCell ref="A29:K29"/>
    <mergeCell ref="A30:K30"/>
    <mergeCell ref="A31:K31"/>
    <mergeCell ref="N10:O10"/>
    <mergeCell ref="A22:K22"/>
    <mergeCell ref="A23:K23"/>
    <mergeCell ref="P23:Q23"/>
    <mergeCell ref="A24:K24"/>
    <mergeCell ref="A25:K25"/>
    <mergeCell ref="B10:C10"/>
    <mergeCell ref="D10:E10"/>
    <mergeCell ref="F10:G10"/>
    <mergeCell ref="H10:I10"/>
    <mergeCell ref="J10:K10"/>
    <mergeCell ref="L10:M10"/>
    <mergeCell ref="A26:K26"/>
    <mergeCell ref="A27:K27"/>
    <mergeCell ref="A28:K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F13 ALL SI </vt:lpstr>
      <vt:lpstr>Dahlonega</vt:lpstr>
      <vt:lpstr>Gainesville</vt:lpstr>
    </vt:vector>
  </TitlesOfParts>
  <Company>Gainesville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GSC</dc:creator>
  <cp:lastModifiedBy>Alexander Cromer</cp:lastModifiedBy>
  <cp:lastPrinted>2013-05-21T14:36:11Z</cp:lastPrinted>
  <dcterms:created xsi:type="dcterms:W3CDTF">2012-04-24T15:15:06Z</dcterms:created>
  <dcterms:modified xsi:type="dcterms:W3CDTF">2018-10-18T20:16:16Z</dcterms:modified>
</cp:coreProperties>
</file>